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РЕально" sheetId="1" r:id="rId1"/>
    <sheet name="План" sheetId="2" r:id="rId2"/>
  </sheets>
  <definedNames>
    <definedName name="_xlnm.Print_Area" localSheetId="0">РЕально!$A$1:$K$15</definedName>
  </definedNames>
  <calcPr calcId="145621"/>
</workbook>
</file>

<file path=xl/calcChain.xml><?xml version="1.0" encoding="utf-8"?>
<calcChain xmlns="http://schemas.openxmlformats.org/spreadsheetml/2006/main">
  <c r="B2" i="2" l="1"/>
  <c r="D4" i="1"/>
  <c r="F9" i="1" l="1"/>
  <c r="F4" i="1"/>
  <c r="D9" i="1"/>
  <c r="I18" i="1" l="1"/>
  <c r="I19" i="1"/>
  <c r="I20" i="1"/>
  <c r="I21" i="1"/>
  <c r="I22" i="1"/>
  <c r="I23" i="1"/>
  <c r="I17" i="1"/>
  <c r="I11" i="1"/>
  <c r="D11" i="1"/>
  <c r="F11" i="1" s="1"/>
  <c r="I10" i="2" l="1"/>
  <c r="D10" i="2"/>
  <c r="I9" i="2"/>
  <c r="D9" i="2"/>
  <c r="I8" i="2"/>
  <c r="D8" i="2"/>
  <c r="I7" i="2"/>
  <c r="D7" i="2"/>
  <c r="I6" i="2"/>
  <c r="D6" i="2"/>
  <c r="I5" i="2"/>
  <c r="D5" i="2"/>
  <c r="I4" i="2"/>
  <c r="D4" i="2"/>
  <c r="I3" i="2"/>
  <c r="D3" i="2"/>
  <c r="I2" i="2"/>
  <c r="I3" i="1" l="1"/>
  <c r="J3" i="1" s="1"/>
  <c r="I4" i="1"/>
  <c r="I5" i="1"/>
  <c r="I6" i="1"/>
  <c r="I7" i="1"/>
  <c r="I8" i="1"/>
  <c r="I9" i="1"/>
  <c r="I10" i="1"/>
  <c r="I2" i="1"/>
  <c r="D10" i="1"/>
  <c r="F10" i="1" s="1"/>
  <c r="D8" i="1"/>
  <c r="F8" i="1" s="1"/>
  <c r="D7" i="1"/>
  <c r="F7" i="1" s="1"/>
  <c r="D6" i="1"/>
  <c r="F6" i="1" s="1"/>
  <c r="D5" i="1"/>
  <c r="F5" i="1" s="1"/>
  <c r="D3" i="1"/>
  <c r="F3" i="1" s="1"/>
  <c r="B3" i="1" s="1"/>
  <c r="B4" i="1" s="1"/>
  <c r="B5" i="1" l="1"/>
  <c r="B6" i="1" s="1"/>
  <c r="B7" i="1" s="1"/>
  <c r="B8" i="1" s="1"/>
  <c r="B9" i="1" s="1"/>
  <c r="B10" i="1" s="1"/>
  <c r="J4" i="1"/>
  <c r="K17" i="1"/>
  <c r="I28" i="1"/>
  <c r="J28" i="1" s="1"/>
  <c r="K3" i="1"/>
  <c r="K4" i="1" l="1"/>
  <c r="I29" i="1"/>
  <c r="J29" i="1" s="1"/>
  <c r="J5" i="1"/>
  <c r="K18" i="1"/>
  <c r="K5" i="1" l="1"/>
  <c r="I30" i="1"/>
  <c r="J30" i="1" s="1"/>
  <c r="J6" i="1"/>
  <c r="K19" i="1"/>
  <c r="J7" i="1" l="1"/>
  <c r="K20" i="1"/>
  <c r="K6" i="1"/>
  <c r="I31" i="1"/>
  <c r="J31" i="1" s="1"/>
  <c r="I32" i="1" l="1"/>
  <c r="J32" i="1" s="1"/>
  <c r="K7" i="1"/>
  <c r="J8" i="1"/>
  <c r="K21" i="1"/>
  <c r="K8" i="1" l="1"/>
  <c r="I33" i="1"/>
  <c r="J33" i="1" s="1"/>
  <c r="J9" i="1"/>
  <c r="K22" i="1"/>
  <c r="K23" i="1" l="1"/>
  <c r="K9" i="1"/>
  <c r="J10" i="1"/>
  <c r="I34" i="1"/>
  <c r="J34" i="1" s="1"/>
  <c r="J11" i="1"/>
  <c r="I35" i="1" l="1"/>
  <c r="J35" i="1" s="1"/>
  <c r="J36" i="1" s="1"/>
  <c r="B11" i="1"/>
  <c r="K11" i="1" s="1"/>
  <c r="K10" i="1"/>
  <c r="B3" i="2"/>
  <c r="F3" i="2" s="1"/>
  <c r="J3" i="2"/>
  <c r="J4" i="2" s="1"/>
  <c r="B4" i="2" l="1"/>
  <c r="F4" i="2" s="1"/>
  <c r="J5" i="2"/>
  <c r="K3" i="2"/>
  <c r="B5" i="2" l="1"/>
  <c r="B6" i="2" s="1"/>
  <c r="K4" i="2"/>
  <c r="J6" i="2"/>
  <c r="F5" i="2" l="1"/>
  <c r="K5" i="2"/>
  <c r="K6" i="2"/>
  <c r="J7" i="2"/>
  <c r="B7" i="2"/>
  <c r="F6" i="2"/>
  <c r="F7" i="2" l="1"/>
  <c r="B8" i="2"/>
  <c r="K7" i="2"/>
  <c r="J8" i="2"/>
  <c r="F8" i="2" l="1"/>
  <c r="B9" i="2"/>
  <c r="J9" i="2"/>
  <c r="K8" i="2"/>
  <c r="K9" i="2" l="1"/>
  <c r="J10" i="2"/>
  <c r="F9" i="2"/>
  <c r="B10" i="2"/>
  <c r="F10" i="2" s="1"/>
  <c r="K10" i="2" l="1"/>
</calcChain>
</file>

<file path=xl/sharedStrings.xml><?xml version="1.0" encoding="utf-8"?>
<sst xmlns="http://schemas.openxmlformats.org/spreadsheetml/2006/main" count="36" uniqueCount="22">
  <si>
    <t>Год</t>
  </si>
  <si>
    <t>КК</t>
  </si>
  <si>
    <t>Сумма пенсии,
реальная</t>
  </si>
  <si>
    <t>Увеличение КК,
разы</t>
  </si>
  <si>
    <t>Увеличение ДД,
разы</t>
  </si>
  <si>
    <t>Увеличение пенсии,
разы</t>
  </si>
  <si>
    <t>Инфляция ФЗ "О фед.бюд....",
разы</t>
  </si>
  <si>
    <t>2% по Указу,
разы</t>
  </si>
  <si>
    <t>Увеличение пенсии
(Инфляция + Указ), разы</t>
  </si>
  <si>
    <t>Сумма пенсии,
по Указу</t>
  </si>
  <si>
    <t>Разница
(по Указу/Реальная),
разы</t>
  </si>
  <si>
    <t>Инфляция
ФЗ "О фед.бюд....",
разы</t>
  </si>
  <si>
    <t>Инфляция
по Росстату, разы</t>
  </si>
  <si>
    <t>Недоплата в месяц</t>
  </si>
  <si>
    <t>Указ</t>
  </si>
  <si>
    <t>Недоплата
за год</t>
  </si>
  <si>
    <t>Итого</t>
  </si>
  <si>
    <t>Прописываем сумму пенсии в голубой ячейке</t>
  </si>
  <si>
    <t>у меня почему-то сумма пенсии с 2019 года считается на несколько копеек меньше</t>
  </si>
  <si>
    <t>2019 на 27 копеек, 2020 на 97 копеек (с чем связано, не пойму)</t>
  </si>
  <si>
    <t>Расчёт задолженности с учётом
инфляции по ФЗ "О федеральном бюджете ..."</t>
  </si>
  <si>
    <t>С учётом инфляции по Росстату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</si>
</sst>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₽&quot;_-;\-* #,##0.00\ &quot;₽&quot;_-;_-* &quot;-&quot;??\ &quot;₽&quot;_-;_-@_-"/>
    <numFmt numFmtId="164" formatCode="0.000"/>
    <numFmt numFmtId="165" formatCode="0.0000"/>
    <numFmt numFmtId="166" formatCode="#,##0.00\ &quot;₽&quot;"/>
    <numFmt numFmtId="167" formatCode="0.0%"/>
    <numFmt numFmtId="168" formatCode="_-* #,##0.000\ &quot;₽&quot;_-;\-* #,##0.000\ &quot;₽&quot;_-;_-* &quot;-&quot;???\ &quot;₽&quot;_-;_-@_-"/>
    <numFmt numFmtId="169" formatCode="#,##0.000_ ;\-#,##0.000\ "/>
    <numFmt numFmtId="170" formatCode="#,##0.00\ _₽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9D8FF"/>
        <bgColor indexed="64"/>
      </patternFill>
    </fill>
    <fill>
      <patternFill patternType="solid">
        <fgColor rgb="FFFF79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Fill="1" applyBorder="1"/>
    <xf numFmtId="165" fontId="0" fillId="3" borderId="1" xfId="0" applyNumberFormat="1" applyFill="1" applyBorder="1"/>
    <xf numFmtId="0" fontId="1" fillId="0" borderId="1" xfId="0" applyFont="1" applyBorder="1" applyAlignment="1">
      <alignment horizontal="center" vertical="center"/>
    </xf>
    <xf numFmtId="165" fontId="0" fillId="4" borderId="1" xfId="0" applyNumberFormat="1" applyFill="1" applyBorder="1"/>
    <xf numFmtId="164" fontId="0" fillId="2" borderId="1" xfId="0" applyNumberFormat="1" applyFill="1" applyBorder="1"/>
    <xf numFmtId="0" fontId="1" fillId="0" borderId="1" xfId="0" applyFont="1" applyBorder="1" applyAlignment="1">
      <alignment horizontal="center" vertical="center" wrapText="1"/>
    </xf>
    <xf numFmtId="166" fontId="0" fillId="0" borderId="1" xfId="0" applyNumberFormat="1" applyBorder="1"/>
    <xf numFmtId="44" fontId="0" fillId="0" borderId="1" xfId="1" applyFont="1" applyBorder="1"/>
    <xf numFmtId="2" fontId="0" fillId="0" borderId="1" xfId="0" applyNumberFormat="1" applyBorder="1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164" fontId="0" fillId="0" borderId="1" xfId="0" applyNumberFormat="1" applyFill="1" applyBorder="1"/>
    <xf numFmtId="2" fontId="0" fillId="0" borderId="1" xfId="0" applyNumberFormat="1" applyFill="1" applyBorder="1"/>
    <xf numFmtId="164" fontId="0" fillId="3" borderId="1" xfId="0" applyNumberFormat="1" applyFill="1" applyBorder="1"/>
    <xf numFmtId="168" fontId="0" fillId="0" borderId="0" xfId="0" applyNumberFormat="1"/>
    <xf numFmtId="164" fontId="0" fillId="4" borderId="1" xfId="0" applyNumberFormat="1" applyFill="1" applyBorder="1"/>
    <xf numFmtId="44" fontId="0" fillId="0" borderId="1" xfId="1" applyNumberFormat="1" applyFont="1" applyBorder="1"/>
    <xf numFmtId="44" fontId="0" fillId="5" borderId="1" xfId="1" applyNumberFormat="1" applyFont="1" applyFill="1" applyBorder="1" applyProtection="1">
      <protection locked="0"/>
    </xf>
    <xf numFmtId="169" fontId="0" fillId="0" borderId="1" xfId="0" applyNumberFormat="1" applyBorder="1"/>
    <xf numFmtId="167" fontId="0" fillId="0" borderId="1" xfId="0" applyNumberFormat="1" applyBorder="1"/>
    <xf numFmtId="169" fontId="1" fillId="0" borderId="1" xfId="0" applyNumberFormat="1" applyFont="1" applyBorder="1" applyAlignment="1">
      <alignment horizontal="center" vertical="center"/>
    </xf>
    <xf numFmtId="170" fontId="0" fillId="0" borderId="1" xfId="0" applyNumberFormat="1" applyBorder="1"/>
    <xf numFmtId="44" fontId="0" fillId="0" borderId="1" xfId="0" applyNumberFormat="1" applyBorder="1"/>
    <xf numFmtId="44" fontId="1" fillId="0" borderId="1" xfId="0" applyNumberFormat="1" applyFont="1" applyBorder="1"/>
    <xf numFmtId="0" fontId="0" fillId="0" borderId="0" xfId="0" applyFill="1" applyBorder="1"/>
    <xf numFmtId="164" fontId="0" fillId="0" borderId="0" xfId="0" applyNumberFormat="1" applyFill="1" applyBorder="1"/>
    <xf numFmtId="2" fontId="0" fillId="0" borderId="0" xfId="0" applyNumberFormat="1" applyFill="1" applyBorder="1"/>
    <xf numFmtId="44" fontId="0" fillId="0" borderId="0" xfId="1" applyNumberFormat="1" applyFont="1" applyFill="1" applyBorder="1"/>
    <xf numFmtId="166" fontId="0" fillId="0" borderId="0" xfId="0" applyNumberFormat="1" applyFill="1" applyBorder="1"/>
    <xf numFmtId="0" fontId="0" fillId="0" borderId="0" xfId="0" applyBorder="1"/>
    <xf numFmtId="167" fontId="0" fillId="0" borderId="0" xfId="0" applyNumberFormat="1" applyBorder="1"/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164" fontId="0" fillId="6" borderId="1" xfId="0" applyNumberFormat="1" applyFill="1" applyBorder="1"/>
    <xf numFmtId="0" fontId="3" fillId="0" borderId="0" xfId="0" applyFont="1" applyFill="1" applyBorder="1" applyAlignment="1">
      <alignment horizontal="left" vertical="center"/>
    </xf>
    <xf numFmtId="44" fontId="0" fillId="0" borderId="0" xfId="1" applyNumberFormat="1" applyFont="1" applyBorder="1"/>
    <xf numFmtId="164" fontId="0" fillId="0" borderId="0" xfId="0" applyNumberForma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colors>
    <mruColors>
      <color rgb="FF69D8FF"/>
      <color rgb="FFFF7979"/>
      <color rgb="FFFF505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zoomScale="106" zoomScaleNormal="106" zoomScaleSheetLayoutView="96" workbookViewId="0">
      <selection activeCell="B2" sqref="B2"/>
    </sheetView>
  </sheetViews>
  <sheetFormatPr defaultRowHeight="15" x14ac:dyDescent="0.25"/>
  <cols>
    <col min="2" max="2" width="15" bestFit="1" customWidth="1"/>
    <col min="3" max="3" width="6" bestFit="1" customWidth="1"/>
    <col min="4" max="4" width="15.5703125" bestFit="1" customWidth="1"/>
    <col min="5" max="5" width="16.140625" bestFit="1" customWidth="1"/>
    <col min="6" max="6" width="20" bestFit="1" customWidth="1"/>
    <col min="7" max="7" width="19.42578125" bestFit="1" customWidth="1"/>
    <col min="8" max="8" width="12.28515625" bestFit="1" customWidth="1"/>
    <col min="9" max="9" width="23.7109375" bestFit="1" customWidth="1"/>
    <col min="10" max="10" width="15" bestFit="1" customWidth="1"/>
    <col min="11" max="11" width="21.28515625" bestFit="1" customWidth="1"/>
  </cols>
  <sheetData>
    <row r="1" spans="1:11" s="1" customFormat="1" ht="45" x14ac:dyDescent="0.25">
      <c r="A1" s="6" t="s">
        <v>0</v>
      </c>
      <c r="B1" s="9" t="s">
        <v>2</v>
      </c>
      <c r="C1" s="6" t="s">
        <v>1</v>
      </c>
      <c r="D1" s="9" t="s">
        <v>3</v>
      </c>
      <c r="E1" s="9" t="s">
        <v>4</v>
      </c>
      <c r="F1" s="35" t="s">
        <v>5</v>
      </c>
      <c r="G1" s="9" t="s">
        <v>11</v>
      </c>
      <c r="H1" s="9" t="s">
        <v>7</v>
      </c>
      <c r="I1" s="37" t="s">
        <v>8</v>
      </c>
      <c r="J1" s="9" t="s">
        <v>9</v>
      </c>
      <c r="K1" s="38" t="s">
        <v>10</v>
      </c>
    </row>
    <row r="2" spans="1:11" x14ac:dyDescent="0.25">
      <c r="A2" s="6">
        <v>2012</v>
      </c>
      <c r="B2" s="21"/>
      <c r="C2" s="2">
        <v>54</v>
      </c>
      <c r="D2" s="2"/>
      <c r="E2" s="2"/>
      <c r="F2" s="36"/>
      <c r="G2" s="3">
        <v>1.06</v>
      </c>
      <c r="H2" s="12">
        <v>1.02</v>
      </c>
      <c r="I2" s="17">
        <f>G2*H2</f>
        <v>1.0812000000000002</v>
      </c>
      <c r="J2" s="2"/>
      <c r="K2" s="39"/>
    </row>
    <row r="3" spans="1:11" x14ac:dyDescent="0.25">
      <c r="A3" s="6">
        <v>2013</v>
      </c>
      <c r="B3" s="20">
        <f>B2*F3</f>
        <v>0</v>
      </c>
      <c r="C3" s="2">
        <v>58.05</v>
      </c>
      <c r="D3" s="3">
        <f t="shared" ref="D3:D11" si="0">C3/C2</f>
        <v>1.075</v>
      </c>
      <c r="E3" s="2"/>
      <c r="F3" s="19">
        <f>D3</f>
        <v>1.075</v>
      </c>
      <c r="G3" s="3">
        <v>1.0549999999999999</v>
      </c>
      <c r="H3" s="12">
        <v>1.02</v>
      </c>
      <c r="I3" s="17">
        <f t="shared" ref="I3:I11" si="1">G3*H3</f>
        <v>1.0761000000000001</v>
      </c>
      <c r="J3" s="10">
        <f>B2*I3</f>
        <v>0</v>
      </c>
      <c r="K3" s="40" t="e">
        <f>J3/B3</f>
        <v>#DIV/0!</v>
      </c>
    </row>
    <row r="4" spans="1:11" x14ac:dyDescent="0.25">
      <c r="A4" s="6">
        <v>2014</v>
      </c>
      <c r="B4" s="20">
        <f t="shared" ref="B4:B11" si="2">B3*F4</f>
        <v>0</v>
      </c>
      <c r="C4" s="2">
        <v>62.12</v>
      </c>
      <c r="D4" s="3">
        <f>C4/C3</f>
        <v>1.0701119724375538</v>
      </c>
      <c r="E4" s="2"/>
      <c r="F4" s="19">
        <f>D4</f>
        <v>1.0701119724375538</v>
      </c>
      <c r="G4" s="3">
        <v>1.05</v>
      </c>
      <c r="H4" s="12">
        <v>1.02</v>
      </c>
      <c r="I4" s="17">
        <f t="shared" si="1"/>
        <v>1.0710000000000002</v>
      </c>
      <c r="J4" s="10">
        <f t="shared" ref="J4:J11" si="3">B3*I4</f>
        <v>0</v>
      </c>
      <c r="K4" s="40" t="e">
        <f t="shared" ref="K4:K11" si="4">J4/B4</f>
        <v>#DIV/0!</v>
      </c>
    </row>
    <row r="5" spans="1:11" x14ac:dyDescent="0.25">
      <c r="A5" s="6">
        <v>2015</v>
      </c>
      <c r="B5" s="20">
        <f t="shared" si="2"/>
        <v>0</v>
      </c>
      <c r="C5" s="2">
        <v>66.78</v>
      </c>
      <c r="D5" s="3">
        <f t="shared" si="0"/>
        <v>1.0750160978750805</v>
      </c>
      <c r="E5" s="2"/>
      <c r="F5" s="19">
        <f>D5</f>
        <v>1.0750160978750805</v>
      </c>
      <c r="G5" s="3">
        <v>1.1220000000000001</v>
      </c>
      <c r="H5" s="12">
        <v>1.02</v>
      </c>
      <c r="I5" s="17">
        <f t="shared" si="1"/>
        <v>1.1444400000000001</v>
      </c>
      <c r="J5" s="10">
        <f t="shared" si="3"/>
        <v>0</v>
      </c>
      <c r="K5" s="40" t="e">
        <f t="shared" si="4"/>
        <v>#DIV/0!</v>
      </c>
    </row>
    <row r="6" spans="1:11" x14ac:dyDescent="0.25">
      <c r="A6" s="6">
        <v>2016</v>
      </c>
      <c r="B6" s="20">
        <f t="shared" si="2"/>
        <v>0</v>
      </c>
      <c r="C6" s="2">
        <v>69.45</v>
      </c>
      <c r="D6" s="3">
        <f t="shared" si="0"/>
        <v>1.0399820305480683</v>
      </c>
      <c r="E6" s="2"/>
      <c r="F6" s="19">
        <f>D6</f>
        <v>1.0399820305480683</v>
      </c>
      <c r="G6" s="3">
        <v>1.0580000000000001</v>
      </c>
      <c r="H6" s="12">
        <v>1.02</v>
      </c>
      <c r="I6" s="17">
        <f t="shared" si="1"/>
        <v>1.0791600000000001</v>
      </c>
      <c r="J6" s="10">
        <f t="shared" si="3"/>
        <v>0</v>
      </c>
      <c r="K6" s="40" t="e">
        <f t="shared" si="4"/>
        <v>#DIV/0!</v>
      </c>
    </row>
    <row r="7" spans="1:11" x14ac:dyDescent="0.25">
      <c r="A7" s="6">
        <v>2017</v>
      </c>
      <c r="B7" s="20">
        <f t="shared" si="2"/>
        <v>0</v>
      </c>
      <c r="C7" s="2">
        <v>72.23</v>
      </c>
      <c r="D7" s="3">
        <f t="shared" si="0"/>
        <v>1.0400287976961844</v>
      </c>
      <c r="E7" s="2"/>
      <c r="F7" s="19">
        <f>D7</f>
        <v>1.0400287976961844</v>
      </c>
      <c r="G7" s="3">
        <v>1.032</v>
      </c>
      <c r="H7" s="12">
        <v>1.02</v>
      </c>
      <c r="I7" s="17">
        <f t="shared" si="1"/>
        <v>1.05264</v>
      </c>
      <c r="J7" s="10">
        <f t="shared" si="3"/>
        <v>0</v>
      </c>
      <c r="K7" s="40" t="e">
        <f t="shared" si="4"/>
        <v>#DIV/0!</v>
      </c>
    </row>
    <row r="8" spans="1:11" x14ac:dyDescent="0.25">
      <c r="A8" s="6">
        <v>2018</v>
      </c>
      <c r="B8" s="20">
        <f t="shared" si="2"/>
        <v>0</v>
      </c>
      <c r="C8" s="2">
        <v>72.23</v>
      </c>
      <c r="D8" s="3">
        <f t="shared" si="0"/>
        <v>1</v>
      </c>
      <c r="E8" s="3">
        <v>1.04</v>
      </c>
      <c r="F8" s="19">
        <f>D8*E8</f>
        <v>1.04</v>
      </c>
      <c r="G8" s="3">
        <v>1.034</v>
      </c>
      <c r="H8" s="12">
        <v>1.02</v>
      </c>
      <c r="I8" s="17">
        <f t="shared" si="1"/>
        <v>1.0546800000000001</v>
      </c>
      <c r="J8" s="10">
        <f t="shared" si="3"/>
        <v>0</v>
      </c>
      <c r="K8" s="40" t="e">
        <f t="shared" si="4"/>
        <v>#DIV/0!</v>
      </c>
    </row>
    <row r="9" spans="1:11" x14ac:dyDescent="0.25">
      <c r="A9" s="6">
        <v>2019</v>
      </c>
      <c r="B9" s="20">
        <f>B8*F9</f>
        <v>0</v>
      </c>
      <c r="C9" s="2">
        <v>73.680000000000007</v>
      </c>
      <c r="D9" s="3">
        <f>C9/C8</f>
        <v>1.0200747611795653</v>
      </c>
      <c r="E9" s="3">
        <v>1.0429999999999999</v>
      </c>
      <c r="F9" s="19">
        <f>D9*E9</f>
        <v>1.0639379759102865</v>
      </c>
      <c r="G9" s="3">
        <v>1.038</v>
      </c>
      <c r="H9" s="12">
        <v>1.02</v>
      </c>
      <c r="I9" s="17">
        <f t="shared" si="1"/>
        <v>1.0587600000000001</v>
      </c>
      <c r="J9" s="10">
        <f t="shared" si="3"/>
        <v>0</v>
      </c>
      <c r="K9" s="40" t="e">
        <f t="shared" si="4"/>
        <v>#DIV/0!</v>
      </c>
    </row>
    <row r="10" spans="1:11" x14ac:dyDescent="0.25">
      <c r="A10" s="6">
        <v>2020</v>
      </c>
      <c r="B10" s="20">
        <f>B9*F10</f>
        <v>0</v>
      </c>
      <c r="C10" s="2">
        <v>73.680000000000007</v>
      </c>
      <c r="D10" s="3">
        <f t="shared" si="0"/>
        <v>1</v>
      </c>
      <c r="E10" s="3">
        <v>1.03</v>
      </c>
      <c r="F10" s="19">
        <f>D10*E10</f>
        <v>1.03</v>
      </c>
      <c r="G10" s="3">
        <v>1.03</v>
      </c>
      <c r="H10" s="12">
        <v>1.02</v>
      </c>
      <c r="I10" s="17">
        <f t="shared" si="1"/>
        <v>1.0506</v>
      </c>
      <c r="J10" s="10">
        <f t="shared" si="3"/>
        <v>0</v>
      </c>
      <c r="K10" s="40" t="e">
        <f t="shared" si="4"/>
        <v>#DIV/0!</v>
      </c>
    </row>
    <row r="11" spans="1:11" x14ac:dyDescent="0.25">
      <c r="A11" s="13">
        <v>2021</v>
      </c>
      <c r="B11" s="20">
        <f t="shared" si="2"/>
        <v>0</v>
      </c>
      <c r="C11" s="14">
        <v>73.680000000000007</v>
      </c>
      <c r="D11" s="3">
        <f t="shared" si="0"/>
        <v>1</v>
      </c>
      <c r="E11" s="15">
        <v>1.0369999999999999</v>
      </c>
      <c r="F11" s="19">
        <f>D11*E11</f>
        <v>1.0369999999999999</v>
      </c>
      <c r="G11" s="15">
        <v>1.0369999999999999</v>
      </c>
      <c r="H11" s="16">
        <v>1.02</v>
      </c>
      <c r="I11" s="17">
        <f t="shared" si="1"/>
        <v>1.0577399999999999</v>
      </c>
      <c r="J11" s="10">
        <f t="shared" si="3"/>
        <v>0</v>
      </c>
      <c r="K11" s="40" t="e">
        <f t="shared" si="4"/>
        <v>#DIV/0!</v>
      </c>
    </row>
    <row r="12" spans="1:11" x14ac:dyDescent="0.25">
      <c r="A12" s="41" t="s">
        <v>17</v>
      </c>
      <c r="B12" s="42"/>
      <c r="C12" s="28"/>
      <c r="D12" s="43"/>
      <c r="E12" s="29"/>
      <c r="F12" s="29"/>
      <c r="G12" s="29"/>
      <c r="H12" s="30"/>
      <c r="I12" s="29"/>
      <c r="J12" s="32"/>
      <c r="K12" s="29"/>
    </row>
    <row r="13" spans="1:11" x14ac:dyDescent="0.25">
      <c r="A13" t="s">
        <v>18</v>
      </c>
      <c r="B13" s="31"/>
      <c r="C13" s="28"/>
      <c r="D13" s="29"/>
      <c r="E13" s="29"/>
      <c r="F13" s="29"/>
      <c r="G13" s="29"/>
      <c r="H13" s="30"/>
      <c r="I13" s="29"/>
      <c r="J13" s="32"/>
      <c r="K13" s="29"/>
    </row>
    <row r="14" spans="1:11" x14ac:dyDescent="0.25">
      <c r="A14" t="s">
        <v>19</v>
      </c>
      <c r="B14" s="31"/>
      <c r="C14" s="28"/>
      <c r="D14" s="29"/>
      <c r="E14" s="29"/>
      <c r="F14" s="29"/>
      <c r="G14" s="29"/>
      <c r="H14" s="30"/>
      <c r="I14" s="29"/>
      <c r="J14" s="32"/>
      <c r="K14" s="29"/>
    </row>
    <row r="15" spans="1:11" x14ac:dyDescent="0.25">
      <c r="A15" s="44" t="s">
        <v>21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</row>
    <row r="16" spans="1:11" ht="61.5" customHeight="1" x14ac:dyDescent="0.25">
      <c r="F16" s="6" t="s">
        <v>0</v>
      </c>
      <c r="G16" s="9" t="s">
        <v>12</v>
      </c>
      <c r="H16" s="6" t="s">
        <v>14</v>
      </c>
      <c r="I16" s="9" t="s">
        <v>8</v>
      </c>
      <c r="J16" s="6"/>
      <c r="K16" s="9" t="s">
        <v>10</v>
      </c>
    </row>
    <row r="17" spans="6:11" x14ac:dyDescent="0.25">
      <c r="F17" s="2">
        <v>2013</v>
      </c>
      <c r="G17" s="3">
        <v>1.0649999999999999</v>
      </c>
      <c r="H17" s="3">
        <v>1.02</v>
      </c>
      <c r="I17" s="3">
        <f>G17*H17</f>
        <v>1.0863</v>
      </c>
      <c r="J17" s="2"/>
      <c r="K17" s="22">
        <f t="shared" ref="K17:K23" si="5">I17/F3</f>
        <v>1.0105116279069768</v>
      </c>
    </row>
    <row r="18" spans="6:11" x14ac:dyDescent="0.25">
      <c r="F18" s="2">
        <v>2014</v>
      </c>
      <c r="G18" s="3">
        <v>1.1140000000000001</v>
      </c>
      <c r="H18" s="3">
        <v>1.02</v>
      </c>
      <c r="I18" s="3">
        <f t="shared" ref="I18:I23" si="6">G18*H18</f>
        <v>1.1362800000000002</v>
      </c>
      <c r="J18" s="2"/>
      <c r="K18" s="22">
        <f t="shared" si="5"/>
        <v>1.0618328074694141</v>
      </c>
    </row>
    <row r="19" spans="6:11" x14ac:dyDescent="0.25">
      <c r="F19" s="2">
        <v>2015</v>
      </c>
      <c r="G19" s="3">
        <v>1.129</v>
      </c>
      <c r="H19" s="3">
        <v>1.02</v>
      </c>
      <c r="I19" s="3">
        <f t="shared" si="6"/>
        <v>1.15158</v>
      </c>
      <c r="J19" s="2"/>
      <c r="K19" s="22">
        <f t="shared" si="5"/>
        <v>1.0712211680143757</v>
      </c>
    </row>
    <row r="20" spans="6:11" x14ac:dyDescent="0.25">
      <c r="F20" s="2">
        <v>2016</v>
      </c>
      <c r="G20" s="3">
        <v>1.054</v>
      </c>
      <c r="H20" s="3">
        <v>1.02</v>
      </c>
      <c r="I20" s="3">
        <f t="shared" si="6"/>
        <v>1.07508</v>
      </c>
      <c r="J20" s="2"/>
      <c r="K20" s="22">
        <f t="shared" si="5"/>
        <v>1.0337486306695465</v>
      </c>
    </row>
    <row r="21" spans="6:11" x14ac:dyDescent="0.25">
      <c r="F21" s="2">
        <v>2017</v>
      </c>
      <c r="G21" s="3">
        <v>1.0249999999999999</v>
      </c>
      <c r="H21" s="3">
        <v>1.02</v>
      </c>
      <c r="I21" s="3">
        <f t="shared" si="6"/>
        <v>1.0454999999999999</v>
      </c>
      <c r="J21" s="2"/>
      <c r="K21" s="22">
        <f t="shared" si="5"/>
        <v>1.0052606257787622</v>
      </c>
    </row>
    <row r="22" spans="6:11" x14ac:dyDescent="0.25">
      <c r="F22" s="2">
        <v>2018</v>
      </c>
      <c r="G22" s="3">
        <v>1.0429999999999999</v>
      </c>
      <c r="H22" s="3">
        <v>1.02</v>
      </c>
      <c r="I22" s="3">
        <f t="shared" si="6"/>
        <v>1.06386</v>
      </c>
      <c r="J22" s="2"/>
      <c r="K22" s="22">
        <f t="shared" si="5"/>
        <v>1.0229423076923077</v>
      </c>
    </row>
    <row r="23" spans="6:11" x14ac:dyDescent="0.25">
      <c r="F23" s="2">
        <v>2019</v>
      </c>
      <c r="G23" s="3">
        <v>1.03</v>
      </c>
      <c r="H23" s="3">
        <v>1.02</v>
      </c>
      <c r="I23" s="3">
        <f t="shared" si="6"/>
        <v>1.0506</v>
      </c>
      <c r="J23" s="2"/>
      <c r="K23" s="22">
        <f t="shared" si="5"/>
        <v>0.98746357756534187</v>
      </c>
    </row>
    <row r="24" spans="6:11" x14ac:dyDescent="0.25">
      <c r="F24" s="2">
        <v>2020</v>
      </c>
      <c r="G24" s="23"/>
      <c r="H24" s="2"/>
      <c r="I24" s="2"/>
      <c r="J24" s="2"/>
      <c r="K24" s="2"/>
    </row>
    <row r="25" spans="6:11" x14ac:dyDescent="0.25">
      <c r="F25" s="33"/>
      <c r="G25" s="34"/>
      <c r="H25" s="46" t="s">
        <v>20</v>
      </c>
      <c r="I25" s="47"/>
      <c r="J25" s="48"/>
      <c r="K25" s="33"/>
    </row>
    <row r="26" spans="6:11" x14ac:dyDescent="0.25">
      <c r="F26" s="33"/>
      <c r="G26" s="34"/>
      <c r="H26" s="49"/>
      <c r="I26" s="50"/>
      <c r="J26" s="51"/>
      <c r="K26" s="33"/>
    </row>
    <row r="27" spans="6:11" ht="30" x14ac:dyDescent="0.25">
      <c r="H27" s="6" t="s">
        <v>0</v>
      </c>
      <c r="I27" s="24" t="s">
        <v>13</v>
      </c>
      <c r="J27" s="9" t="s">
        <v>15</v>
      </c>
    </row>
    <row r="28" spans="6:11" x14ac:dyDescent="0.25">
      <c r="H28" s="2">
        <v>2013</v>
      </c>
      <c r="I28" s="25">
        <f t="shared" ref="I28:I35" si="7">J3-B3</f>
        <v>0</v>
      </c>
      <c r="J28" s="26">
        <f>I28*12</f>
        <v>0</v>
      </c>
    </row>
    <row r="29" spans="6:11" x14ac:dyDescent="0.25">
      <c r="H29" s="2">
        <v>2014</v>
      </c>
      <c r="I29" s="25">
        <f t="shared" si="7"/>
        <v>0</v>
      </c>
      <c r="J29" s="26">
        <f t="shared" ref="J29:J35" si="8">I29*12</f>
        <v>0</v>
      </c>
    </row>
    <row r="30" spans="6:11" x14ac:dyDescent="0.25">
      <c r="H30" s="2">
        <v>2015</v>
      </c>
      <c r="I30" s="25">
        <f t="shared" si="7"/>
        <v>0</v>
      </c>
      <c r="J30" s="26">
        <f t="shared" si="8"/>
        <v>0</v>
      </c>
    </row>
    <row r="31" spans="6:11" x14ac:dyDescent="0.25">
      <c r="H31" s="2">
        <v>2016</v>
      </c>
      <c r="I31" s="25">
        <f t="shared" si="7"/>
        <v>0</v>
      </c>
      <c r="J31" s="26">
        <f t="shared" si="8"/>
        <v>0</v>
      </c>
    </row>
    <row r="32" spans="6:11" x14ac:dyDescent="0.25">
      <c r="H32" s="2">
        <v>2017</v>
      </c>
      <c r="I32" s="25">
        <f t="shared" si="7"/>
        <v>0</v>
      </c>
      <c r="J32" s="26">
        <f t="shared" si="8"/>
        <v>0</v>
      </c>
    </row>
    <row r="33" spans="8:11" x14ac:dyDescent="0.25">
      <c r="H33" s="2">
        <v>2018</v>
      </c>
      <c r="I33" s="25">
        <f t="shared" si="7"/>
        <v>0</v>
      </c>
      <c r="J33" s="26">
        <f t="shared" si="8"/>
        <v>0</v>
      </c>
    </row>
    <row r="34" spans="8:11" x14ac:dyDescent="0.25">
      <c r="H34" s="2">
        <v>2019</v>
      </c>
      <c r="I34" s="25">
        <f t="shared" si="7"/>
        <v>0</v>
      </c>
      <c r="J34" s="26">
        <f t="shared" si="8"/>
        <v>0</v>
      </c>
    </row>
    <row r="35" spans="8:11" x14ac:dyDescent="0.25">
      <c r="H35" s="2">
        <v>2020</v>
      </c>
      <c r="I35" s="25">
        <f t="shared" si="7"/>
        <v>0</v>
      </c>
      <c r="J35" s="26">
        <f t="shared" si="8"/>
        <v>0</v>
      </c>
    </row>
    <row r="36" spans="8:11" x14ac:dyDescent="0.25">
      <c r="H36" s="45" t="s">
        <v>16</v>
      </c>
      <c r="I36" s="45"/>
      <c r="J36" s="27">
        <f>SUM(J28:J35)</f>
        <v>0</v>
      </c>
      <c r="K36" s="18"/>
    </row>
  </sheetData>
  <sheetProtection password="C69C" sheet="1" objects="1" scenarios="1" selectLockedCells="1"/>
  <mergeCells count="3">
    <mergeCell ref="A15:K15"/>
    <mergeCell ref="H36:I36"/>
    <mergeCell ref="H25:J26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Normal="100" workbookViewId="0">
      <selection activeCell="B2" sqref="B2"/>
    </sheetView>
  </sheetViews>
  <sheetFormatPr defaultRowHeight="15" x14ac:dyDescent="0.25"/>
  <cols>
    <col min="2" max="2" width="15" bestFit="1" customWidth="1"/>
    <col min="3" max="3" width="6" bestFit="1" customWidth="1"/>
    <col min="4" max="4" width="15.5703125" bestFit="1" customWidth="1"/>
    <col min="5" max="5" width="16.140625" bestFit="1" customWidth="1"/>
    <col min="6" max="6" width="20" bestFit="1" customWidth="1"/>
    <col min="7" max="7" width="29.7109375" bestFit="1" customWidth="1"/>
    <col min="8" max="8" width="12.28515625" bestFit="1" customWidth="1"/>
    <col min="9" max="9" width="23.7109375" bestFit="1" customWidth="1"/>
    <col min="10" max="10" width="15" bestFit="1" customWidth="1"/>
    <col min="11" max="11" width="20.42578125" bestFit="1" customWidth="1"/>
  </cols>
  <sheetData>
    <row r="1" spans="1:11" s="1" customFormat="1" ht="45" x14ac:dyDescent="0.25">
      <c r="A1" s="6" t="s">
        <v>0</v>
      </c>
      <c r="B1" s="9" t="s">
        <v>2</v>
      </c>
      <c r="C1" s="6" t="s">
        <v>1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</row>
    <row r="2" spans="1:11" x14ac:dyDescent="0.25">
      <c r="A2" s="6">
        <v>2012</v>
      </c>
      <c r="B2" s="11">
        <f>РЕально!B2</f>
        <v>0</v>
      </c>
      <c r="C2" s="12">
        <v>54</v>
      </c>
      <c r="D2" s="2"/>
      <c r="E2" s="2"/>
      <c r="F2" s="2"/>
      <c r="G2" s="3">
        <v>1.06</v>
      </c>
      <c r="H2" s="12">
        <v>1.02</v>
      </c>
      <c r="I2" s="4">
        <f>G2*H2</f>
        <v>1.0812000000000002</v>
      </c>
      <c r="J2" s="2"/>
      <c r="K2" s="2"/>
    </row>
    <row r="3" spans="1:11" x14ac:dyDescent="0.25">
      <c r="A3" s="6">
        <v>2013</v>
      </c>
      <c r="B3" s="11">
        <f>B2*D3</f>
        <v>0</v>
      </c>
      <c r="C3" s="12">
        <v>56</v>
      </c>
      <c r="D3" s="3">
        <f t="shared" ref="D3:D10" si="0">C3/C2</f>
        <v>1.037037037037037</v>
      </c>
      <c r="E3" s="2"/>
      <c r="F3" s="7" t="e">
        <f>B3/B2</f>
        <v>#DIV/0!</v>
      </c>
      <c r="G3" s="3">
        <v>1.0549999999999999</v>
      </c>
      <c r="H3" s="12">
        <v>1.02</v>
      </c>
      <c r="I3" s="5">
        <f t="shared" ref="I3:I10" si="1">G3*H3</f>
        <v>1.0761000000000001</v>
      </c>
      <c r="J3" s="10">
        <f>B2*I3</f>
        <v>0</v>
      </c>
      <c r="K3" s="8" t="e">
        <f>J3/B3</f>
        <v>#DIV/0!</v>
      </c>
    </row>
    <row r="4" spans="1:11" x14ac:dyDescent="0.25">
      <c r="A4" s="6">
        <v>2014</v>
      </c>
      <c r="B4" s="11">
        <f>B3*D4</f>
        <v>0</v>
      </c>
      <c r="C4" s="12">
        <v>58</v>
      </c>
      <c r="D4" s="3">
        <f t="shared" si="0"/>
        <v>1.0357142857142858</v>
      </c>
      <c r="E4" s="2"/>
      <c r="F4" s="7" t="e">
        <f>B4/B3</f>
        <v>#DIV/0!</v>
      </c>
      <c r="G4" s="3">
        <v>1.05</v>
      </c>
      <c r="H4" s="12">
        <v>1.02</v>
      </c>
      <c r="I4" s="5">
        <f t="shared" si="1"/>
        <v>1.0710000000000002</v>
      </c>
      <c r="J4" s="10">
        <f t="shared" ref="J4:J10" si="2">J3*I4</f>
        <v>0</v>
      </c>
      <c r="K4" s="8" t="e">
        <f t="shared" ref="K4:K10" si="3">J4/B4</f>
        <v>#DIV/0!</v>
      </c>
    </row>
    <row r="5" spans="1:11" x14ac:dyDescent="0.25">
      <c r="A5" s="6">
        <v>2015</v>
      </c>
      <c r="B5" s="11">
        <f>B4*D5</f>
        <v>0</v>
      </c>
      <c r="C5" s="12">
        <v>60</v>
      </c>
      <c r="D5" s="3">
        <f t="shared" si="0"/>
        <v>1.0344827586206897</v>
      </c>
      <c r="E5" s="2"/>
      <c r="F5" s="7" t="e">
        <f t="shared" ref="F5:F10" si="4">B5/B4</f>
        <v>#DIV/0!</v>
      </c>
      <c r="G5" s="3">
        <v>1.1220000000000001</v>
      </c>
      <c r="H5" s="12">
        <v>1.02</v>
      </c>
      <c r="I5" s="5">
        <f t="shared" si="1"/>
        <v>1.1444400000000001</v>
      </c>
      <c r="J5" s="11">
        <f t="shared" si="2"/>
        <v>0</v>
      </c>
      <c r="K5" s="8" t="e">
        <f t="shared" si="3"/>
        <v>#DIV/0!</v>
      </c>
    </row>
    <row r="6" spans="1:11" x14ac:dyDescent="0.25">
      <c r="A6" s="6">
        <v>2016</v>
      </c>
      <c r="B6" s="11">
        <f>B5*D6</f>
        <v>0</v>
      </c>
      <c r="C6" s="12">
        <v>62</v>
      </c>
      <c r="D6" s="3">
        <f t="shared" si="0"/>
        <v>1.0333333333333334</v>
      </c>
      <c r="E6" s="2"/>
      <c r="F6" s="7" t="e">
        <f t="shared" si="4"/>
        <v>#DIV/0!</v>
      </c>
      <c r="G6" s="3">
        <v>1.0580000000000001</v>
      </c>
      <c r="H6" s="12">
        <v>1.02</v>
      </c>
      <c r="I6" s="5">
        <f t="shared" si="1"/>
        <v>1.0791600000000001</v>
      </c>
      <c r="J6" s="11">
        <f t="shared" si="2"/>
        <v>0</v>
      </c>
      <c r="K6" s="8" t="e">
        <f t="shared" si="3"/>
        <v>#DIV/0!</v>
      </c>
    </row>
    <row r="7" spans="1:11" x14ac:dyDescent="0.25">
      <c r="A7" s="6">
        <v>2017</v>
      </c>
      <c r="B7" s="11">
        <f>B6*D7</f>
        <v>0</v>
      </c>
      <c r="C7" s="12">
        <v>64</v>
      </c>
      <c r="D7" s="3">
        <f t="shared" si="0"/>
        <v>1.032258064516129</v>
      </c>
      <c r="E7" s="2"/>
      <c r="F7" s="7" t="e">
        <f t="shared" si="4"/>
        <v>#DIV/0!</v>
      </c>
      <c r="G7" s="3">
        <v>1.032</v>
      </c>
      <c r="H7" s="12">
        <v>1.02</v>
      </c>
      <c r="I7" s="5">
        <f t="shared" si="1"/>
        <v>1.05264</v>
      </c>
      <c r="J7" s="11">
        <f t="shared" si="2"/>
        <v>0</v>
      </c>
      <c r="K7" s="8" t="e">
        <f t="shared" si="3"/>
        <v>#DIV/0!</v>
      </c>
    </row>
    <row r="8" spans="1:11" x14ac:dyDescent="0.25">
      <c r="A8" s="6">
        <v>2018</v>
      </c>
      <c r="B8" s="11">
        <f>B7*E8</f>
        <v>0</v>
      </c>
      <c r="C8" s="12">
        <v>66</v>
      </c>
      <c r="D8" s="3">
        <f t="shared" si="0"/>
        <v>1.03125</v>
      </c>
      <c r="E8" s="3">
        <v>1.04</v>
      </c>
      <c r="F8" s="7" t="e">
        <f t="shared" si="4"/>
        <v>#DIV/0!</v>
      </c>
      <c r="G8" s="3">
        <v>1.034</v>
      </c>
      <c r="H8" s="12">
        <v>1.02</v>
      </c>
      <c r="I8" s="5">
        <f t="shared" si="1"/>
        <v>1.0546800000000001</v>
      </c>
      <c r="J8" s="11">
        <f t="shared" si="2"/>
        <v>0</v>
      </c>
      <c r="K8" s="8" t="e">
        <f t="shared" si="3"/>
        <v>#DIV/0!</v>
      </c>
    </row>
    <row r="9" spans="1:11" x14ac:dyDescent="0.25">
      <c r="A9" s="6">
        <v>2019</v>
      </c>
      <c r="B9" s="11">
        <f>B8*D9*E9</f>
        <v>0</v>
      </c>
      <c r="C9" s="12">
        <v>68</v>
      </c>
      <c r="D9" s="3">
        <f t="shared" si="0"/>
        <v>1.0303030303030303</v>
      </c>
      <c r="E9" s="3">
        <v>1.0429999999999999</v>
      </c>
      <c r="F9" s="7" t="e">
        <f t="shared" si="4"/>
        <v>#DIV/0!</v>
      </c>
      <c r="G9" s="3">
        <v>1.038</v>
      </c>
      <c r="H9" s="12">
        <v>1.02</v>
      </c>
      <c r="I9" s="5">
        <f t="shared" si="1"/>
        <v>1.0587600000000001</v>
      </c>
      <c r="J9" s="11">
        <f t="shared" si="2"/>
        <v>0</v>
      </c>
      <c r="K9" s="8" t="e">
        <f t="shared" si="3"/>
        <v>#DIV/0!</v>
      </c>
    </row>
    <row r="10" spans="1:11" x14ac:dyDescent="0.25">
      <c r="A10" s="6">
        <v>2020</v>
      </c>
      <c r="B10" s="11">
        <f>B9*E10</f>
        <v>0</v>
      </c>
      <c r="C10" s="12">
        <v>70</v>
      </c>
      <c r="D10" s="3">
        <f t="shared" si="0"/>
        <v>1.0294117647058822</v>
      </c>
      <c r="E10" s="3">
        <v>1.03</v>
      </c>
      <c r="F10" s="7" t="e">
        <f t="shared" si="4"/>
        <v>#DIV/0!</v>
      </c>
      <c r="G10" s="3">
        <v>1.03</v>
      </c>
      <c r="H10" s="12">
        <v>1.02</v>
      </c>
      <c r="I10" s="5">
        <f t="shared" si="1"/>
        <v>1.0506</v>
      </c>
      <c r="J10" s="11">
        <f t="shared" si="2"/>
        <v>0</v>
      </c>
      <c r="K10" s="8" t="e">
        <f t="shared" si="3"/>
        <v>#DIV/0!</v>
      </c>
    </row>
    <row r="12" spans="1:11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</sheetData>
  <sheetProtection password="C69C" sheet="1" objects="1" scenarios="1" selectLockedCells="1" selectUnlockedCells="1"/>
  <mergeCells count="1">
    <mergeCell ref="A12:K12"/>
  </mergeCells>
  <pageMargins left="0.7" right="0.7" top="0.75" bottom="0.75" header="0.3" footer="0.3"/>
  <pageSetup paperSize="9" scale="7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РЕально</vt:lpstr>
      <vt:lpstr>План</vt:lpstr>
      <vt:lpstr>РЕально!Область_печати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2020-12-09T10:35:54Z</dcterms:modified>
</cp:coreProperties>
</file>