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РЕально" sheetId="1" r:id="rId1"/>
  </sheets>
  <definedNames>
    <definedName name="_xlnm.Print_Area" localSheetId="0">РЕально!$A$1:$L$15</definedName>
  </definedNames>
  <calcPr calcId="145621"/>
</workbook>
</file>

<file path=xl/calcChain.xml><?xml version="1.0" encoding="utf-8"?>
<calcChain xmlns="http://schemas.openxmlformats.org/spreadsheetml/2006/main">
  <c r="G5" i="1" l="1"/>
  <c r="G3" i="1"/>
  <c r="C3" i="1" l="1"/>
  <c r="E6" i="1"/>
  <c r="E5" i="1"/>
  <c r="E4" i="1"/>
  <c r="E3" i="1"/>
  <c r="C4" i="1" l="1"/>
  <c r="C5" i="1" s="1"/>
  <c r="C6" i="1" s="1"/>
  <c r="G11" i="1" l="1"/>
  <c r="E11" i="1"/>
  <c r="J18" i="1" l="1"/>
  <c r="J19" i="1"/>
  <c r="J20" i="1"/>
  <c r="J21" i="1"/>
  <c r="J22" i="1"/>
  <c r="J23" i="1"/>
  <c r="J17" i="1"/>
  <c r="J13" i="1"/>
  <c r="E13" i="1"/>
  <c r="G13" i="1" s="1"/>
  <c r="J3" i="1" l="1"/>
  <c r="K3" i="1" s="1"/>
  <c r="J5" i="1"/>
  <c r="J7" i="1"/>
  <c r="J8" i="1"/>
  <c r="J9" i="1"/>
  <c r="J10" i="1"/>
  <c r="J11" i="1"/>
  <c r="J12" i="1"/>
  <c r="J2" i="1"/>
  <c r="E12" i="1"/>
  <c r="G12" i="1" s="1"/>
  <c r="E10" i="1"/>
  <c r="G10" i="1" s="1"/>
  <c r="E9" i="1"/>
  <c r="G9" i="1" s="1"/>
  <c r="E8" i="1"/>
  <c r="G8" i="1" s="1"/>
  <c r="E7" i="1"/>
  <c r="G7" i="1" s="1"/>
  <c r="C7" i="1" l="1"/>
  <c r="C8" i="1" s="1"/>
  <c r="C9" i="1" s="1"/>
  <c r="C10" i="1" s="1"/>
  <c r="K5" i="1"/>
  <c r="L17" i="1"/>
  <c r="J28" i="1"/>
  <c r="K28" i="1" s="1"/>
  <c r="L3" i="1"/>
  <c r="L5" i="1" l="1"/>
  <c r="J29" i="1"/>
  <c r="K29" i="1" s="1"/>
  <c r="K7" i="1"/>
  <c r="L18" i="1"/>
  <c r="L7" i="1" l="1"/>
  <c r="J30" i="1"/>
  <c r="K30" i="1" s="1"/>
  <c r="K8" i="1"/>
  <c r="L19" i="1"/>
  <c r="K9" i="1" l="1"/>
  <c r="L20" i="1"/>
  <c r="L8" i="1"/>
  <c r="J31" i="1"/>
  <c r="K31" i="1" s="1"/>
  <c r="J32" i="1" l="1"/>
  <c r="K32" i="1" s="1"/>
  <c r="L9" i="1"/>
  <c r="K10" i="1"/>
  <c r="L21" i="1"/>
  <c r="L10" i="1" l="1"/>
  <c r="J33" i="1"/>
  <c r="K33" i="1" s="1"/>
  <c r="K11" i="1"/>
  <c r="L22" i="1"/>
  <c r="L23" i="1" l="1"/>
  <c r="L11" i="1"/>
  <c r="K12" i="1"/>
  <c r="J34" i="1"/>
  <c r="K34" i="1" s="1"/>
  <c r="K13" i="1"/>
  <c r="J35" i="1" l="1"/>
  <c r="K35" i="1" s="1"/>
  <c r="K36" i="1" s="1"/>
  <c r="C13" i="1"/>
  <c r="L13" i="1" s="1"/>
  <c r="L12" i="1"/>
</calcChain>
</file>

<file path=xl/sharedStrings.xml><?xml version="1.0" encoding="utf-8"?>
<sst xmlns="http://schemas.openxmlformats.org/spreadsheetml/2006/main" count="23" uniqueCount="19">
  <si>
    <t>Год</t>
  </si>
  <si>
    <t>КК</t>
  </si>
  <si>
    <t>Сумма пенсии,
реальная</t>
  </si>
  <si>
    <t>Увеличение КК,
разы</t>
  </si>
  <si>
    <t>Увеличение ДД,
разы</t>
  </si>
  <si>
    <t>Увеличение пенсии,
разы</t>
  </si>
  <si>
    <t>2% по Указу,
разы</t>
  </si>
  <si>
    <t>Увеличение пенсии
(Инфляция + Указ), разы</t>
  </si>
  <si>
    <t>Сумма пенсии,
по Указу</t>
  </si>
  <si>
    <t>Разница
(по Указу/Реальная),
разы</t>
  </si>
  <si>
    <t>Инфляция
ФЗ "О фед.бюд....",
разы</t>
  </si>
  <si>
    <t>Инфляция
по Росстату, разы</t>
  </si>
  <si>
    <t>Недоплата в месяц</t>
  </si>
  <si>
    <t>Указ</t>
  </si>
  <si>
    <t>Недоплата
за год</t>
  </si>
  <si>
    <t>Итого</t>
  </si>
  <si>
    <t>С учётом инфляции по Росстату</t>
  </si>
  <si>
    <t>Расчёт задолженности сучётом
инфляции по ФЗ "О федеральном бюджете ..."</t>
  </si>
  <si>
    <t>Заполняем все голубые ячейки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</si>
</sst>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₽&quot;_-;\-* #,##0.00\ &quot;₽&quot;_-;_-* &quot;-&quot;??\ &quot;₽&quot;_-;_-@_-"/>
    <numFmt numFmtId="164" formatCode="0.000"/>
    <numFmt numFmtId="166" formatCode="#,##0.00\ &quot;₽&quot;"/>
    <numFmt numFmtId="167" formatCode="0.0%"/>
    <numFmt numFmtId="168" formatCode="_-* #,##0.000\ &quot;₽&quot;_-;\-* #,##0.000\ &quot;₽&quot;_-;_-* &quot;-&quot;???\ &quot;₽&quot;_-;_-@_-"/>
    <numFmt numFmtId="169" formatCode="#,##0.000_ ;\-#,##0.000\ "/>
    <numFmt numFmtId="170" formatCode="#,##0.00\ _₽"/>
    <numFmt numFmtId="171" formatCode="dd/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9D8FF"/>
        <bgColor indexed="64"/>
      </patternFill>
    </fill>
    <fill>
      <patternFill patternType="solid">
        <fgColor rgb="FFFF79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6" fontId="0" fillId="0" borderId="1" xfId="0" applyNumberFormat="1" applyBorder="1"/>
    <xf numFmtId="2" fontId="0" fillId="0" borderId="1" xfId="0" applyNumberFormat="1" applyBorder="1"/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164" fontId="0" fillId="0" borderId="1" xfId="0" applyNumberFormat="1" applyFill="1" applyBorder="1"/>
    <xf numFmtId="2" fontId="0" fillId="0" borderId="1" xfId="0" applyNumberFormat="1" applyFill="1" applyBorder="1"/>
    <xf numFmtId="164" fontId="0" fillId="2" borderId="1" xfId="0" applyNumberFormat="1" applyFill="1" applyBorder="1"/>
    <xf numFmtId="168" fontId="0" fillId="0" borderId="0" xfId="0" applyNumberFormat="1"/>
    <xf numFmtId="164" fontId="0" fillId="3" borderId="1" xfId="0" applyNumberFormat="1" applyFill="1" applyBorder="1"/>
    <xf numFmtId="44" fontId="0" fillId="0" borderId="1" xfId="1" applyNumberFormat="1" applyFont="1" applyBorder="1"/>
    <xf numFmtId="44" fontId="0" fillId="4" borderId="1" xfId="1" applyNumberFormat="1" applyFont="1" applyFill="1" applyBorder="1" applyProtection="1">
      <protection locked="0"/>
    </xf>
    <xf numFmtId="169" fontId="0" fillId="0" borderId="1" xfId="0" applyNumberFormat="1" applyBorder="1"/>
    <xf numFmtId="167" fontId="0" fillId="0" borderId="1" xfId="0" applyNumberFormat="1" applyBorder="1"/>
    <xf numFmtId="169" fontId="1" fillId="0" borderId="1" xfId="0" applyNumberFormat="1" applyFont="1" applyBorder="1" applyAlignment="1">
      <alignment horizontal="center" vertical="center"/>
    </xf>
    <xf numFmtId="170" fontId="0" fillId="0" borderId="1" xfId="0" applyNumberFormat="1" applyBorder="1"/>
    <xf numFmtId="44" fontId="0" fillId="0" borderId="1" xfId="0" applyNumberFormat="1" applyBorder="1"/>
    <xf numFmtId="44" fontId="1" fillId="0" borderId="1" xfId="0" applyNumberFormat="1" applyFont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 applyBorder="1"/>
    <xf numFmtId="2" fontId="0" fillId="0" borderId="0" xfId="0" applyNumberFormat="1" applyFill="1" applyBorder="1"/>
    <xf numFmtId="44" fontId="0" fillId="0" borderId="0" xfId="1" applyNumberFormat="1" applyFont="1" applyFill="1" applyBorder="1"/>
    <xf numFmtId="166" fontId="0" fillId="0" borderId="0" xfId="0" applyNumberFormat="1" applyFill="1" applyBorder="1"/>
    <xf numFmtId="0" fontId="0" fillId="0" borderId="0" xfId="0" applyBorder="1"/>
    <xf numFmtId="167" fontId="0" fillId="0" borderId="0" xfId="0" applyNumberFormat="1" applyBorder="1"/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164" fontId="0" fillId="5" borderId="1" xfId="0" applyNumberFormat="1" applyFill="1" applyBorder="1"/>
    <xf numFmtId="2" fontId="0" fillId="0" borderId="0" xfId="0" applyNumberFormat="1"/>
    <xf numFmtId="44" fontId="0" fillId="0" borderId="0" xfId="0" applyNumberFormat="1"/>
    <xf numFmtId="171" fontId="1" fillId="0" borderId="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44" fontId="0" fillId="0" borderId="1" xfId="1" applyNumberFormat="1" applyFont="1" applyFill="1" applyBorder="1" applyProtection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0" fillId="0" borderId="10" xfId="0" applyNumberFormat="1" applyBorder="1" applyAlignment="1">
      <alignment horizontal="right"/>
    </xf>
    <xf numFmtId="164" fontId="0" fillId="0" borderId="11" xfId="0" applyNumberFormat="1" applyBorder="1" applyAlignment="1">
      <alignment horizontal="right"/>
    </xf>
    <xf numFmtId="2" fontId="0" fillId="0" borderId="10" xfId="0" applyNumberFormat="1" applyBorder="1" applyAlignment="1">
      <alignment horizontal="right"/>
    </xf>
    <xf numFmtId="2" fontId="0" fillId="0" borderId="11" xfId="0" applyNumberFormat="1" applyBorder="1" applyAlignment="1">
      <alignment horizontal="right"/>
    </xf>
    <xf numFmtId="164" fontId="0" fillId="2" borderId="10" xfId="0" applyNumberFormat="1" applyFill="1" applyBorder="1" applyAlignment="1">
      <alignment horizontal="right"/>
    </xf>
    <xf numFmtId="164" fontId="0" fillId="2" borderId="11" xfId="0" applyNumberFormat="1" applyFill="1" applyBorder="1" applyAlignment="1">
      <alignment horizontal="right"/>
    </xf>
    <xf numFmtId="166" fontId="0" fillId="0" borderId="10" xfId="0" applyNumberFormat="1" applyBorder="1" applyAlignment="1">
      <alignment horizontal="right"/>
    </xf>
    <xf numFmtId="166" fontId="0" fillId="0" borderId="11" xfId="0" applyNumberFormat="1" applyBorder="1" applyAlignment="1">
      <alignment horizontal="right"/>
    </xf>
    <xf numFmtId="164" fontId="0" fillId="5" borderId="10" xfId="0" applyNumberFormat="1" applyFill="1" applyBorder="1" applyAlignment="1">
      <alignment horizontal="right"/>
    </xf>
    <xf numFmtId="164" fontId="0" fillId="5" borderId="11" xfId="0" applyNumberFormat="1" applyFill="1" applyBorder="1" applyAlignment="1">
      <alignment horizontal="right"/>
    </xf>
    <xf numFmtId="164" fontId="0" fillId="3" borderId="10" xfId="0" applyNumberFormat="1" applyFill="1" applyBorder="1" applyAlignment="1">
      <alignment horizontal="right"/>
    </xf>
    <xf numFmtId="164" fontId="0" fillId="3" borderId="11" xfId="0" applyNumberFormat="1" applyFill="1" applyBorder="1" applyAlignment="1">
      <alignment horizontal="right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colors>
    <mruColors>
      <color rgb="FF69D8FF"/>
      <color rgb="FFFF7979"/>
      <color rgb="FFFF505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zoomScale="112" zoomScaleNormal="112" zoomScaleSheetLayoutView="96" workbookViewId="0">
      <selection activeCell="C11" sqref="C11"/>
    </sheetView>
  </sheetViews>
  <sheetFormatPr defaultRowHeight="15" x14ac:dyDescent="0.25"/>
  <cols>
    <col min="3" max="3" width="15" bestFit="1" customWidth="1"/>
    <col min="4" max="4" width="6" bestFit="1" customWidth="1"/>
    <col min="5" max="5" width="15.5703125" bestFit="1" customWidth="1"/>
    <col min="6" max="6" width="16.140625" bestFit="1" customWidth="1"/>
    <col min="7" max="7" width="20" bestFit="1" customWidth="1"/>
    <col min="8" max="8" width="19.42578125" bestFit="1" customWidth="1"/>
    <col min="9" max="9" width="12.28515625" bestFit="1" customWidth="1"/>
    <col min="10" max="10" width="23.7109375" bestFit="1" customWidth="1"/>
    <col min="11" max="11" width="15" bestFit="1" customWidth="1"/>
    <col min="12" max="12" width="20.42578125" bestFit="1" customWidth="1"/>
  </cols>
  <sheetData>
    <row r="1" spans="1:12" s="1" customFormat="1" ht="45" x14ac:dyDescent="0.25">
      <c r="A1" s="50" t="s">
        <v>0</v>
      </c>
      <c r="B1" s="51"/>
      <c r="C1" s="5" t="s">
        <v>2</v>
      </c>
      <c r="D1" s="4" t="s">
        <v>1</v>
      </c>
      <c r="E1" s="5" t="s">
        <v>3</v>
      </c>
      <c r="F1" s="5" t="s">
        <v>4</v>
      </c>
      <c r="G1" s="31" t="s">
        <v>5</v>
      </c>
      <c r="H1" s="5" t="s">
        <v>10</v>
      </c>
      <c r="I1" s="5" t="s">
        <v>6</v>
      </c>
      <c r="J1" s="33" t="s">
        <v>7</v>
      </c>
      <c r="K1" s="5" t="s">
        <v>8</v>
      </c>
      <c r="L1" s="34" t="s">
        <v>9</v>
      </c>
    </row>
    <row r="2" spans="1:12" x14ac:dyDescent="0.25">
      <c r="A2" s="4">
        <v>2012</v>
      </c>
      <c r="B2" s="39">
        <v>43831</v>
      </c>
      <c r="C2" s="16"/>
      <c r="D2" s="2">
        <v>54</v>
      </c>
      <c r="E2" s="2"/>
      <c r="F2" s="2"/>
      <c r="G2" s="32"/>
      <c r="H2" s="3">
        <v>1.06</v>
      </c>
      <c r="I2" s="7">
        <v>1.02</v>
      </c>
      <c r="J2" s="12">
        <f>H2*I2</f>
        <v>1.0812000000000002</v>
      </c>
      <c r="K2" s="2"/>
      <c r="L2" s="35"/>
    </row>
    <row r="3" spans="1:12" x14ac:dyDescent="0.25">
      <c r="A3" s="52">
        <v>2013</v>
      </c>
      <c r="B3" s="39">
        <v>43831</v>
      </c>
      <c r="C3" s="41">
        <f>C2*E3</f>
        <v>0</v>
      </c>
      <c r="D3" s="2">
        <v>56</v>
      </c>
      <c r="E3" s="3">
        <f>D3/D2</f>
        <v>1.037037037037037</v>
      </c>
      <c r="F3" s="2"/>
      <c r="G3" s="64">
        <f>E4*E3</f>
        <v>1.075</v>
      </c>
      <c r="H3" s="54">
        <v>1.0549999999999999</v>
      </c>
      <c r="I3" s="56">
        <v>1.02</v>
      </c>
      <c r="J3" s="58">
        <f>H3*I3</f>
        <v>1.0761000000000001</v>
      </c>
      <c r="K3" s="60">
        <f>C2*J3</f>
        <v>0</v>
      </c>
      <c r="L3" s="62" t="e">
        <f>K3/C4</f>
        <v>#DIV/0!</v>
      </c>
    </row>
    <row r="4" spans="1:12" x14ac:dyDescent="0.25">
      <c r="A4" s="53"/>
      <c r="B4" s="39">
        <v>44105</v>
      </c>
      <c r="C4" s="15">
        <f>C3*E4</f>
        <v>0</v>
      </c>
      <c r="D4" s="2">
        <v>58.05</v>
      </c>
      <c r="E4" s="3">
        <f>D4/D3</f>
        <v>1.0366071428571428</v>
      </c>
      <c r="F4" s="2"/>
      <c r="G4" s="65"/>
      <c r="H4" s="55"/>
      <c r="I4" s="57"/>
      <c r="J4" s="59"/>
      <c r="K4" s="61"/>
      <c r="L4" s="63"/>
    </row>
    <row r="5" spans="1:12" x14ac:dyDescent="0.25">
      <c r="A5" s="52">
        <v>2014</v>
      </c>
      <c r="B5" s="39">
        <v>43831</v>
      </c>
      <c r="C5" s="15">
        <f>C4*E5</f>
        <v>0</v>
      </c>
      <c r="D5" s="2">
        <v>60.59</v>
      </c>
      <c r="E5" s="3">
        <f>D5/D4</f>
        <v>1.0437553832902671</v>
      </c>
      <c r="F5" s="2"/>
      <c r="G5" s="64">
        <f>E6*E5</f>
        <v>1.0701119724375536</v>
      </c>
      <c r="H5" s="54">
        <v>1.05</v>
      </c>
      <c r="I5" s="56">
        <v>1.02</v>
      </c>
      <c r="J5" s="58">
        <f>H5*I5</f>
        <v>1.0710000000000002</v>
      </c>
      <c r="K5" s="60">
        <f>C4*J5</f>
        <v>0</v>
      </c>
      <c r="L5" s="62" t="e">
        <f>K5/C6</f>
        <v>#DIV/0!</v>
      </c>
    </row>
    <row r="6" spans="1:12" x14ac:dyDescent="0.25">
      <c r="A6" s="53"/>
      <c r="B6" s="39">
        <v>44105</v>
      </c>
      <c r="C6" s="15">
        <f>C5*E6</f>
        <v>0</v>
      </c>
      <c r="D6" s="2">
        <v>62.12</v>
      </c>
      <c r="E6" s="3">
        <f>D6/D5</f>
        <v>1.0252516916982999</v>
      </c>
      <c r="F6" s="2"/>
      <c r="G6" s="65"/>
      <c r="H6" s="55"/>
      <c r="I6" s="57"/>
      <c r="J6" s="59"/>
      <c r="K6" s="61"/>
      <c r="L6" s="63"/>
    </row>
    <row r="7" spans="1:12" x14ac:dyDescent="0.25">
      <c r="A7" s="4">
        <v>2015</v>
      </c>
      <c r="B7" s="39">
        <v>43831</v>
      </c>
      <c r="C7" s="15">
        <f>C6*G7</f>
        <v>0</v>
      </c>
      <c r="D7" s="2">
        <v>66.78</v>
      </c>
      <c r="E7" s="3">
        <f t="shared" ref="E7:E13" si="0">D7/D6</f>
        <v>1.0750160978750805</v>
      </c>
      <c r="F7" s="2"/>
      <c r="G7" s="14">
        <f t="shared" ref="G3:G9" si="1">E7</f>
        <v>1.0750160978750805</v>
      </c>
      <c r="H7" s="3">
        <v>1.1220000000000001</v>
      </c>
      <c r="I7" s="7">
        <v>1.02</v>
      </c>
      <c r="J7" s="12">
        <f t="shared" ref="J7:J13" si="2">H7*I7</f>
        <v>1.1444400000000001</v>
      </c>
      <c r="K7" s="6">
        <f t="shared" ref="K7:K13" si="3">C6*J7</f>
        <v>0</v>
      </c>
      <c r="L7" s="36" t="e">
        <f t="shared" ref="L7:L13" si="4">K7/C7</f>
        <v>#DIV/0!</v>
      </c>
    </row>
    <row r="8" spans="1:12" x14ac:dyDescent="0.25">
      <c r="A8" s="4">
        <v>2016</v>
      </c>
      <c r="B8" s="39">
        <v>43862</v>
      </c>
      <c r="C8" s="15">
        <f>C7*G8</f>
        <v>0</v>
      </c>
      <c r="D8" s="2">
        <v>69.45</v>
      </c>
      <c r="E8" s="3">
        <f t="shared" si="0"/>
        <v>1.0399820305480683</v>
      </c>
      <c r="F8" s="2"/>
      <c r="G8" s="14">
        <f t="shared" si="1"/>
        <v>1.0399820305480683</v>
      </c>
      <c r="H8" s="3">
        <v>1.0580000000000001</v>
      </c>
      <c r="I8" s="7">
        <v>1.02</v>
      </c>
      <c r="J8" s="12">
        <f t="shared" si="2"/>
        <v>1.0791600000000001</v>
      </c>
      <c r="K8" s="6">
        <f t="shared" si="3"/>
        <v>0</v>
      </c>
      <c r="L8" s="36" t="e">
        <f t="shared" si="4"/>
        <v>#DIV/0!</v>
      </c>
    </row>
    <row r="9" spans="1:12" x14ac:dyDescent="0.25">
      <c r="A9" s="4">
        <v>2017</v>
      </c>
      <c r="B9" s="39">
        <v>43862</v>
      </c>
      <c r="C9" s="15">
        <f>C8*G9</f>
        <v>0</v>
      </c>
      <c r="D9" s="2">
        <v>72.23</v>
      </c>
      <c r="E9" s="3">
        <f t="shared" si="0"/>
        <v>1.0400287976961844</v>
      </c>
      <c r="F9" s="2"/>
      <c r="G9" s="14">
        <f t="shared" si="1"/>
        <v>1.0400287976961844</v>
      </c>
      <c r="H9" s="3">
        <v>1.032</v>
      </c>
      <c r="I9" s="7">
        <v>1.02</v>
      </c>
      <c r="J9" s="12">
        <f t="shared" si="2"/>
        <v>1.05264</v>
      </c>
      <c r="K9" s="6">
        <f t="shared" si="3"/>
        <v>0</v>
      </c>
      <c r="L9" s="36" t="e">
        <f t="shared" si="4"/>
        <v>#DIV/0!</v>
      </c>
    </row>
    <row r="10" spans="1:12" x14ac:dyDescent="0.25">
      <c r="A10" s="4">
        <v>2018</v>
      </c>
      <c r="B10" s="39">
        <v>43831</v>
      </c>
      <c r="C10" s="15">
        <f>C9*G10</f>
        <v>0</v>
      </c>
      <c r="D10" s="2">
        <v>72.23</v>
      </c>
      <c r="E10" s="3">
        <f>D10/D9</f>
        <v>1</v>
      </c>
      <c r="F10" s="3">
        <v>1.04</v>
      </c>
      <c r="G10" s="14">
        <f>E10*F10</f>
        <v>1.04</v>
      </c>
      <c r="H10" s="3">
        <v>1.034</v>
      </c>
      <c r="I10" s="7">
        <v>1.02</v>
      </c>
      <c r="J10" s="12">
        <f t="shared" si="2"/>
        <v>1.0546800000000001</v>
      </c>
      <c r="K10" s="6">
        <f t="shared" si="3"/>
        <v>0</v>
      </c>
      <c r="L10" s="36" t="e">
        <f t="shared" si="4"/>
        <v>#DIV/0!</v>
      </c>
    </row>
    <row r="11" spans="1:12" x14ac:dyDescent="0.25">
      <c r="A11" s="4">
        <v>2019</v>
      </c>
      <c r="B11" s="39">
        <v>44105</v>
      </c>
      <c r="C11" s="16"/>
      <c r="D11" s="2">
        <v>73.680000000000007</v>
      </c>
      <c r="E11" s="3">
        <f>D11/D10</f>
        <v>1.0200747611795653</v>
      </c>
      <c r="F11" s="3">
        <v>1.0429999999999999</v>
      </c>
      <c r="G11" s="14">
        <f>E11*F11</f>
        <v>1.0639379759102865</v>
      </c>
      <c r="H11" s="3">
        <v>1.038</v>
      </c>
      <c r="I11" s="7">
        <v>1.02</v>
      </c>
      <c r="J11" s="12">
        <f t="shared" si="2"/>
        <v>1.0587600000000001</v>
      </c>
      <c r="K11" s="6">
        <f t="shared" si="3"/>
        <v>0</v>
      </c>
      <c r="L11" s="36" t="e">
        <f t="shared" si="4"/>
        <v>#DIV/0!</v>
      </c>
    </row>
    <row r="12" spans="1:12" x14ac:dyDescent="0.25">
      <c r="A12" s="4">
        <v>2020</v>
      </c>
      <c r="B12" s="39">
        <v>44105</v>
      </c>
      <c r="C12" s="16"/>
      <c r="D12" s="2">
        <v>73.680000000000007</v>
      </c>
      <c r="E12" s="3">
        <f t="shared" si="0"/>
        <v>1</v>
      </c>
      <c r="F12" s="3">
        <v>1.03</v>
      </c>
      <c r="G12" s="14">
        <f>E12*F12</f>
        <v>1.03</v>
      </c>
      <c r="H12" s="3">
        <v>1.03</v>
      </c>
      <c r="I12" s="7">
        <v>1.02</v>
      </c>
      <c r="J12" s="12">
        <f t="shared" si="2"/>
        <v>1.0506</v>
      </c>
      <c r="K12" s="6">
        <f t="shared" si="3"/>
        <v>0</v>
      </c>
      <c r="L12" s="36" t="e">
        <f t="shared" si="4"/>
        <v>#DIV/0!</v>
      </c>
    </row>
    <row r="13" spans="1:12" x14ac:dyDescent="0.25">
      <c r="A13" s="8">
        <v>2021</v>
      </c>
      <c r="B13" s="39">
        <v>44105</v>
      </c>
      <c r="C13" s="15">
        <f>C12*G13</f>
        <v>0</v>
      </c>
      <c r="D13" s="9">
        <v>73.680000000000007</v>
      </c>
      <c r="E13" s="3">
        <f t="shared" si="0"/>
        <v>1</v>
      </c>
      <c r="F13" s="10">
        <v>1.0369999999999999</v>
      </c>
      <c r="G13" s="14">
        <f>E13*F13</f>
        <v>1.0369999999999999</v>
      </c>
      <c r="H13" s="10">
        <v>1.0369999999999999</v>
      </c>
      <c r="I13" s="11">
        <v>1.02</v>
      </c>
      <c r="J13" s="12">
        <f t="shared" si="2"/>
        <v>1.0577399999999999</v>
      </c>
      <c r="K13" s="6">
        <f t="shared" si="3"/>
        <v>0</v>
      </c>
      <c r="L13" s="36" t="e">
        <f t="shared" si="4"/>
        <v>#DIV/0!</v>
      </c>
    </row>
    <row r="14" spans="1:12" x14ac:dyDescent="0.25">
      <c r="A14" s="40" t="s">
        <v>18</v>
      </c>
      <c r="B14" s="23"/>
      <c r="C14" s="27"/>
      <c r="D14" s="24"/>
      <c r="E14" s="25"/>
      <c r="F14" s="25"/>
      <c r="G14" s="25"/>
      <c r="H14" s="25"/>
      <c r="I14" s="26"/>
      <c r="J14" s="25"/>
      <c r="K14" s="28"/>
      <c r="L14" s="25"/>
    </row>
    <row r="15" spans="1:12" x14ac:dyDescent="0.25">
      <c r="A15" s="42" t="s">
        <v>16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</row>
    <row r="16" spans="1:12" ht="45" x14ac:dyDescent="0.25">
      <c r="G16" s="4" t="s">
        <v>0</v>
      </c>
      <c r="H16" s="5" t="s">
        <v>11</v>
      </c>
      <c r="I16" s="4" t="s">
        <v>13</v>
      </c>
      <c r="J16" s="5" t="s">
        <v>7</v>
      </c>
      <c r="K16" s="4"/>
      <c r="L16" s="5" t="s">
        <v>9</v>
      </c>
    </row>
    <row r="17" spans="3:12" x14ac:dyDescent="0.25">
      <c r="G17" s="2">
        <v>2013</v>
      </c>
      <c r="H17" s="3">
        <v>1.0649999999999999</v>
      </c>
      <c r="I17" s="3">
        <v>1.02</v>
      </c>
      <c r="J17" s="3">
        <f>H17*I17</f>
        <v>1.0863</v>
      </c>
      <c r="K17" s="2"/>
      <c r="L17" s="17" t="e">
        <f>J17/G4</f>
        <v>#DIV/0!</v>
      </c>
    </row>
    <row r="18" spans="3:12" x14ac:dyDescent="0.25">
      <c r="C18" s="38"/>
      <c r="D18" s="37"/>
      <c r="G18" s="2">
        <v>2014</v>
      </c>
      <c r="H18" s="3">
        <v>1.1140000000000001</v>
      </c>
      <c r="I18" s="3">
        <v>1.02</v>
      </c>
      <c r="J18" s="3">
        <f t="shared" ref="J18:J23" si="5">H18*I18</f>
        <v>1.1362800000000002</v>
      </c>
      <c r="K18" s="2"/>
      <c r="L18" s="17" t="e">
        <f>J18/G6</f>
        <v>#DIV/0!</v>
      </c>
    </row>
    <row r="19" spans="3:12" x14ac:dyDescent="0.25">
      <c r="C19" s="38"/>
      <c r="D19" s="37"/>
      <c r="G19" s="2">
        <v>2015</v>
      </c>
      <c r="H19" s="3">
        <v>1.129</v>
      </c>
      <c r="I19" s="3">
        <v>1.02</v>
      </c>
      <c r="J19" s="3">
        <f t="shared" si="5"/>
        <v>1.15158</v>
      </c>
      <c r="K19" s="2"/>
      <c r="L19" s="17">
        <f>J19/G7</f>
        <v>1.0712211680143757</v>
      </c>
    </row>
    <row r="20" spans="3:12" x14ac:dyDescent="0.25">
      <c r="G20" s="2">
        <v>2016</v>
      </c>
      <c r="H20" s="3">
        <v>1.054</v>
      </c>
      <c r="I20" s="3">
        <v>1.02</v>
      </c>
      <c r="J20" s="3">
        <f t="shared" si="5"/>
        <v>1.07508</v>
      </c>
      <c r="K20" s="2"/>
      <c r="L20" s="17">
        <f>J20/G8</f>
        <v>1.0337486306695465</v>
      </c>
    </row>
    <row r="21" spans="3:12" x14ac:dyDescent="0.25">
      <c r="G21" s="2">
        <v>2017</v>
      </c>
      <c r="H21" s="3">
        <v>1.0249999999999999</v>
      </c>
      <c r="I21" s="3">
        <v>1.02</v>
      </c>
      <c r="J21" s="3">
        <f t="shared" si="5"/>
        <v>1.0454999999999999</v>
      </c>
      <c r="K21" s="2"/>
      <c r="L21" s="17">
        <f>J21/G9</f>
        <v>1.0052606257787622</v>
      </c>
    </row>
    <row r="22" spans="3:12" x14ac:dyDescent="0.25">
      <c r="G22" s="2">
        <v>2018</v>
      </c>
      <c r="H22" s="3">
        <v>1.0429999999999999</v>
      </c>
      <c r="I22" s="3">
        <v>1.02</v>
      </c>
      <c r="J22" s="3">
        <f t="shared" si="5"/>
        <v>1.06386</v>
      </c>
      <c r="K22" s="2"/>
      <c r="L22" s="17">
        <f t="shared" ref="L22:L23" si="6">J22/G10</f>
        <v>1.0229423076923077</v>
      </c>
    </row>
    <row r="23" spans="3:12" x14ac:dyDescent="0.25">
      <c r="G23" s="2">
        <v>2019</v>
      </c>
      <c r="H23" s="3">
        <v>1.03</v>
      </c>
      <c r="I23" s="3">
        <v>1.02</v>
      </c>
      <c r="J23" s="3">
        <f t="shared" si="5"/>
        <v>1.0506</v>
      </c>
      <c r="K23" s="2"/>
      <c r="L23" s="17">
        <f t="shared" si="6"/>
        <v>0.98746357756534187</v>
      </c>
    </row>
    <row r="24" spans="3:12" x14ac:dyDescent="0.25">
      <c r="G24" s="2">
        <v>2020</v>
      </c>
      <c r="H24" s="18"/>
      <c r="I24" s="2"/>
      <c r="J24" s="2"/>
      <c r="K24" s="2"/>
      <c r="L24" s="2"/>
    </row>
    <row r="25" spans="3:12" x14ac:dyDescent="0.25">
      <c r="G25" s="29"/>
      <c r="H25" s="30"/>
      <c r="I25" s="44" t="s">
        <v>17</v>
      </c>
      <c r="J25" s="45"/>
      <c r="K25" s="46"/>
      <c r="L25" s="29"/>
    </row>
    <row r="26" spans="3:12" x14ac:dyDescent="0.25">
      <c r="G26" s="29"/>
      <c r="H26" s="30"/>
      <c r="I26" s="47"/>
      <c r="J26" s="48"/>
      <c r="K26" s="49"/>
      <c r="L26" s="29"/>
    </row>
    <row r="27" spans="3:12" ht="30" x14ac:dyDescent="0.25">
      <c r="I27" s="4" t="s">
        <v>0</v>
      </c>
      <c r="J27" s="19" t="s">
        <v>12</v>
      </c>
      <c r="K27" s="5" t="s">
        <v>14</v>
      </c>
    </row>
    <row r="28" spans="3:12" x14ac:dyDescent="0.25">
      <c r="I28" s="2">
        <v>2013</v>
      </c>
      <c r="J28" s="20">
        <f>K3-C4</f>
        <v>0</v>
      </c>
      <c r="K28" s="21">
        <f>J28*12</f>
        <v>0</v>
      </c>
    </row>
    <row r="29" spans="3:12" x14ac:dyDescent="0.25">
      <c r="I29" s="2">
        <v>2014</v>
      </c>
      <c r="J29" s="20">
        <f>K5-C6</f>
        <v>0</v>
      </c>
      <c r="K29" s="21">
        <f t="shared" ref="K29:K35" si="7">J29*12</f>
        <v>0</v>
      </c>
    </row>
    <row r="30" spans="3:12" x14ac:dyDescent="0.25">
      <c r="I30" s="2">
        <v>2015</v>
      </c>
      <c r="J30" s="20">
        <f t="shared" ref="J30:J35" si="8">K7-C7</f>
        <v>0</v>
      </c>
      <c r="K30" s="21">
        <f t="shared" si="7"/>
        <v>0</v>
      </c>
    </row>
    <row r="31" spans="3:12" x14ac:dyDescent="0.25">
      <c r="I31" s="2">
        <v>2016</v>
      </c>
      <c r="J31" s="20">
        <f t="shared" si="8"/>
        <v>0</v>
      </c>
      <c r="K31" s="21">
        <f t="shared" si="7"/>
        <v>0</v>
      </c>
    </row>
    <row r="32" spans="3:12" x14ac:dyDescent="0.25">
      <c r="I32" s="2">
        <v>2017</v>
      </c>
      <c r="J32" s="20">
        <f t="shared" si="8"/>
        <v>0</v>
      </c>
      <c r="K32" s="21">
        <f t="shared" si="7"/>
        <v>0</v>
      </c>
    </row>
    <row r="33" spans="9:12" x14ac:dyDescent="0.25">
      <c r="I33" s="2">
        <v>2018</v>
      </c>
      <c r="J33" s="20">
        <f t="shared" si="8"/>
        <v>0</v>
      </c>
      <c r="K33" s="21">
        <f t="shared" si="7"/>
        <v>0</v>
      </c>
    </row>
    <row r="34" spans="9:12" x14ac:dyDescent="0.25">
      <c r="I34" s="2">
        <v>2019</v>
      </c>
      <c r="J34" s="20">
        <f t="shared" si="8"/>
        <v>0</v>
      </c>
      <c r="K34" s="21">
        <f t="shared" si="7"/>
        <v>0</v>
      </c>
    </row>
    <row r="35" spans="9:12" x14ac:dyDescent="0.25">
      <c r="I35" s="2">
        <v>2020</v>
      </c>
      <c r="J35" s="20">
        <f t="shared" si="8"/>
        <v>0</v>
      </c>
      <c r="K35" s="21">
        <f t="shared" si="7"/>
        <v>0</v>
      </c>
    </row>
    <row r="36" spans="9:12" x14ac:dyDescent="0.25">
      <c r="I36" s="43" t="s">
        <v>15</v>
      </c>
      <c r="J36" s="43"/>
      <c r="K36" s="22">
        <f>SUM(K28:K35)</f>
        <v>0</v>
      </c>
      <c r="L36" s="13"/>
    </row>
  </sheetData>
  <sheetProtection password="C69C" sheet="1" objects="1" scenarios="1" selectLockedCells="1"/>
  <mergeCells count="18">
    <mergeCell ref="G3:G4"/>
    <mergeCell ref="G5:G6"/>
    <mergeCell ref="A15:L15"/>
    <mergeCell ref="I36:J36"/>
    <mergeCell ref="I25:K26"/>
    <mergeCell ref="A1:B1"/>
    <mergeCell ref="A3:A4"/>
    <mergeCell ref="A5:A6"/>
    <mergeCell ref="H3:H4"/>
    <mergeCell ref="H5:H6"/>
    <mergeCell ref="I3:I4"/>
    <mergeCell ref="I5:I6"/>
    <mergeCell ref="J3:J4"/>
    <mergeCell ref="J5:J6"/>
    <mergeCell ref="K3:K4"/>
    <mergeCell ref="K5:K6"/>
    <mergeCell ref="L3:L4"/>
    <mergeCell ref="L5:L6"/>
  </mergeCell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РЕально</vt:lpstr>
      <vt:lpstr>РЕально!Область_печати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2020-12-10T10:33:36Z</dcterms:modified>
</cp:coreProperties>
</file>