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175" yWindow="60" windowWidth="9720" windowHeight="6795" tabRatio="602"/>
  </bookViews>
  <sheets>
    <sheet name="Расчет" sheetId="1" r:id="rId1"/>
    <sheet name="Расчет (уч. зав.)" sheetId="4" r:id="rId2"/>
  </sheets>
  <calcPr calcId="125725"/>
</workbook>
</file>

<file path=xl/calcChain.xml><?xml version="1.0" encoding="utf-8"?>
<calcChain xmlns="http://schemas.openxmlformats.org/spreadsheetml/2006/main">
  <c r="C68" i="1"/>
  <c r="A113"/>
  <c r="C109"/>
  <c r="F11"/>
  <c r="F12"/>
  <c r="F14"/>
  <c r="F15"/>
  <c r="F16" s="1"/>
  <c r="F17"/>
  <c r="F18"/>
  <c r="F19"/>
  <c r="F20"/>
  <c r="F21"/>
  <c r="F22" s="1"/>
  <c r="F23"/>
  <c r="F24"/>
  <c r="F25"/>
  <c r="F28"/>
  <c r="F27"/>
  <c r="F29"/>
  <c r="F33"/>
  <c r="F34"/>
  <c r="F35" s="1"/>
  <c r="F36"/>
  <c r="F37"/>
  <c r="F38"/>
  <c r="F39"/>
  <c r="F40"/>
  <c r="F41" s="1"/>
  <c r="F42"/>
  <c r="F43"/>
  <c r="F44"/>
  <c r="L11"/>
  <c r="L12"/>
  <c r="L13"/>
  <c r="L14"/>
  <c r="L15"/>
  <c r="L16" s="1"/>
  <c r="L17"/>
  <c r="L18"/>
  <c r="L19"/>
  <c r="L20"/>
  <c r="L21"/>
  <c r="L22" s="1"/>
  <c r="L27"/>
  <c r="L28"/>
  <c r="L30"/>
  <c r="L31"/>
  <c r="L32"/>
  <c r="L33"/>
  <c r="L34"/>
  <c r="L35" s="1"/>
  <c r="L36"/>
  <c r="L37"/>
  <c r="L38"/>
  <c r="L39"/>
  <c r="L40"/>
  <c r="L41" s="1"/>
  <c r="L42"/>
  <c r="L43"/>
  <c r="L44"/>
  <c r="I44" s="1"/>
  <c r="K100"/>
  <c r="J100"/>
  <c r="I100"/>
  <c r="K99"/>
  <c r="J99"/>
  <c r="I99"/>
  <c r="K97"/>
  <c r="J97"/>
  <c r="I97"/>
  <c r="K96"/>
  <c r="J96"/>
  <c r="I96"/>
  <c r="I38"/>
  <c r="J38"/>
  <c r="K38" s="1"/>
  <c r="K95" s="1"/>
  <c r="I95"/>
  <c r="K94"/>
  <c r="J94"/>
  <c r="I94"/>
  <c r="K93"/>
  <c r="J93"/>
  <c r="I93"/>
  <c r="K91"/>
  <c r="J91"/>
  <c r="I91"/>
  <c r="K90"/>
  <c r="J90"/>
  <c r="I90"/>
  <c r="I32"/>
  <c r="J32"/>
  <c r="K32" s="1"/>
  <c r="K89" s="1"/>
  <c r="I89"/>
  <c r="K88"/>
  <c r="J88"/>
  <c r="I88"/>
  <c r="K87"/>
  <c r="J87"/>
  <c r="I87"/>
  <c r="K85"/>
  <c r="J85"/>
  <c r="I85"/>
  <c r="K84"/>
  <c r="J84"/>
  <c r="I84"/>
  <c r="K78"/>
  <c r="J78"/>
  <c r="I78"/>
  <c r="K77"/>
  <c r="J77"/>
  <c r="I77"/>
  <c r="I19"/>
  <c r="J19"/>
  <c r="K19" s="1"/>
  <c r="K76" s="1"/>
  <c r="I76"/>
  <c r="K75"/>
  <c r="J75"/>
  <c r="I75"/>
  <c r="K74"/>
  <c r="J74"/>
  <c r="I74"/>
  <c r="K72"/>
  <c r="J72"/>
  <c r="I72"/>
  <c r="K71"/>
  <c r="J71"/>
  <c r="I71"/>
  <c r="I13"/>
  <c r="J13"/>
  <c r="K13" s="1"/>
  <c r="K70" s="1"/>
  <c r="I70"/>
  <c r="K69"/>
  <c r="J69"/>
  <c r="I69"/>
  <c r="K68"/>
  <c r="J68"/>
  <c r="I68"/>
  <c r="C44"/>
  <c r="D44"/>
  <c r="E44" s="1"/>
  <c r="E101" s="1"/>
  <c r="C101"/>
  <c r="E100"/>
  <c r="D100"/>
  <c r="C100"/>
  <c r="E99"/>
  <c r="D99"/>
  <c r="C99"/>
  <c r="E97"/>
  <c r="D97"/>
  <c r="C97"/>
  <c r="E96"/>
  <c r="D96"/>
  <c r="C96"/>
  <c r="C38"/>
  <c r="D38"/>
  <c r="E38" s="1"/>
  <c r="E95" s="1"/>
  <c r="C95"/>
  <c r="E94"/>
  <c r="D94"/>
  <c r="C94"/>
  <c r="E93"/>
  <c r="D93"/>
  <c r="C93"/>
  <c r="E91"/>
  <c r="D91"/>
  <c r="C91"/>
  <c r="E90"/>
  <c r="D90"/>
  <c r="C90"/>
  <c r="C30"/>
  <c r="D30"/>
  <c r="E30" s="1"/>
  <c r="E87" s="1"/>
  <c r="C87"/>
  <c r="C29"/>
  <c r="D29"/>
  <c r="E29" s="1"/>
  <c r="E86" s="1"/>
  <c r="C86"/>
  <c r="E85"/>
  <c r="D85"/>
  <c r="C85"/>
  <c r="E84"/>
  <c r="D84"/>
  <c r="C84"/>
  <c r="C25"/>
  <c r="D25"/>
  <c r="E25" s="1"/>
  <c r="E82" s="1"/>
  <c r="C82"/>
  <c r="E81"/>
  <c r="D81"/>
  <c r="C81"/>
  <c r="E80"/>
  <c r="D80"/>
  <c r="C80"/>
  <c r="E78"/>
  <c r="D78"/>
  <c r="C78"/>
  <c r="E77"/>
  <c r="D77"/>
  <c r="C77"/>
  <c r="C19"/>
  <c r="D19"/>
  <c r="E19" s="1"/>
  <c r="E76" s="1"/>
  <c r="C76"/>
  <c r="E75"/>
  <c r="D75"/>
  <c r="C75"/>
  <c r="E74"/>
  <c r="D74"/>
  <c r="C74"/>
  <c r="E72"/>
  <c r="D72"/>
  <c r="C72"/>
  <c r="E71"/>
  <c r="D71"/>
  <c r="C71"/>
  <c r="E69"/>
  <c r="D69"/>
  <c r="C69"/>
  <c r="E68"/>
  <c r="D68"/>
  <c r="A67"/>
  <c r="A62"/>
  <c r="F71"/>
  <c r="F72"/>
  <c r="F73" s="1"/>
  <c r="F74"/>
  <c r="F75"/>
  <c r="F76"/>
  <c r="F77"/>
  <c r="F78"/>
  <c r="F79" s="1"/>
  <c r="F80"/>
  <c r="F81"/>
  <c r="F82"/>
  <c r="F84"/>
  <c r="F85"/>
  <c r="F86"/>
  <c r="F90"/>
  <c r="F91"/>
  <c r="F92" s="1"/>
  <c r="F93"/>
  <c r="F94"/>
  <c r="F95"/>
  <c r="F96"/>
  <c r="F97"/>
  <c r="F98" s="1"/>
  <c r="F99"/>
  <c r="F100"/>
  <c r="F101"/>
  <c r="L68"/>
  <c r="L69"/>
  <c r="L70"/>
  <c r="L71"/>
  <c r="L72"/>
  <c r="L73" s="1"/>
  <c r="L80" s="1"/>
  <c r="L74"/>
  <c r="L75"/>
  <c r="L76"/>
  <c r="L77"/>
  <c r="L78"/>
  <c r="L79" s="1"/>
  <c r="L84"/>
  <c r="L85"/>
  <c r="L87"/>
  <c r="L88"/>
  <c r="L89"/>
  <c r="L90"/>
  <c r="L91"/>
  <c r="L92" s="1"/>
  <c r="L93"/>
  <c r="L94"/>
  <c r="L95"/>
  <c r="L96"/>
  <c r="L97"/>
  <c r="L98" s="1"/>
  <c r="L99"/>
  <c r="L100"/>
  <c r="L101"/>
  <c r="F11" i="4"/>
  <c r="F12"/>
  <c r="F13" s="1"/>
  <c r="F14"/>
  <c r="F15"/>
  <c r="F16"/>
  <c r="F17"/>
  <c r="F18"/>
  <c r="F19" s="1"/>
  <c r="F20"/>
  <c r="F21"/>
  <c r="F22"/>
  <c r="F23"/>
  <c r="F24"/>
  <c r="F25" s="1"/>
  <c r="F27"/>
  <c r="F28"/>
  <c r="F29" s="1"/>
  <c r="F30"/>
  <c r="F31"/>
  <c r="F32"/>
  <c r="F36"/>
  <c r="F37"/>
  <c r="F38" s="1"/>
  <c r="F39"/>
  <c r="F40"/>
  <c r="F41"/>
  <c r="F42"/>
  <c r="F43"/>
  <c r="F44" s="1"/>
  <c r="L11"/>
  <c r="L12"/>
  <c r="L13" s="1"/>
  <c r="L14"/>
  <c r="L15"/>
  <c r="L16"/>
  <c r="L17"/>
  <c r="L18"/>
  <c r="L19" s="1"/>
  <c r="L20"/>
  <c r="L21"/>
  <c r="L22"/>
  <c r="L27"/>
  <c r="L28"/>
  <c r="L29"/>
  <c r="L30"/>
  <c r="L31"/>
  <c r="L32" s="1"/>
  <c r="L33"/>
  <c r="L34"/>
  <c r="L35"/>
  <c r="L36"/>
  <c r="L37"/>
  <c r="L38" s="1"/>
  <c r="L39"/>
  <c r="L40"/>
  <c r="L41"/>
  <c r="L42"/>
  <c r="L43"/>
  <c r="L44"/>
  <c r="C32"/>
  <c r="D32" s="1"/>
  <c r="C90"/>
  <c r="E89"/>
  <c r="D89"/>
  <c r="C89"/>
  <c r="A114"/>
  <c r="C110"/>
  <c r="C69"/>
  <c r="F69" s="1"/>
  <c r="F71" s="1"/>
  <c r="D69"/>
  <c r="E69"/>
  <c r="C70"/>
  <c r="F70" s="1"/>
  <c r="D70"/>
  <c r="E70"/>
  <c r="C72"/>
  <c r="D72"/>
  <c r="E72"/>
  <c r="F72"/>
  <c r="F74" s="1"/>
  <c r="C73"/>
  <c r="D73"/>
  <c r="E73"/>
  <c r="F73"/>
  <c r="C75"/>
  <c r="F75" s="1"/>
  <c r="F77" s="1"/>
  <c r="D75"/>
  <c r="E75"/>
  <c r="C76"/>
  <c r="F76" s="1"/>
  <c r="D76"/>
  <c r="E76"/>
  <c r="C78"/>
  <c r="D78"/>
  <c r="E78"/>
  <c r="F78"/>
  <c r="F80" s="1"/>
  <c r="C79"/>
  <c r="D79"/>
  <c r="E79"/>
  <c r="F79"/>
  <c r="C81"/>
  <c r="F81" s="1"/>
  <c r="F83" s="1"/>
  <c r="D81"/>
  <c r="E81"/>
  <c r="C82"/>
  <c r="F82" s="1"/>
  <c r="D82"/>
  <c r="E82"/>
  <c r="C85"/>
  <c r="F85" s="1"/>
  <c r="F87" s="1"/>
  <c r="D85"/>
  <c r="E85"/>
  <c r="C86"/>
  <c r="F86" s="1"/>
  <c r="D86"/>
  <c r="E86"/>
  <c r="F92"/>
  <c r="C94"/>
  <c r="F94" s="1"/>
  <c r="D94"/>
  <c r="E94"/>
  <c r="C95"/>
  <c r="F95" s="1"/>
  <c r="D95"/>
  <c r="E95"/>
  <c r="C97"/>
  <c r="D97"/>
  <c r="E97"/>
  <c r="F97"/>
  <c r="F99" s="1"/>
  <c r="C98"/>
  <c r="D98"/>
  <c r="E98"/>
  <c r="F98"/>
  <c r="C100"/>
  <c r="F100" s="1"/>
  <c r="D100"/>
  <c r="E100"/>
  <c r="C101"/>
  <c r="F101" s="1"/>
  <c r="D101"/>
  <c r="E101"/>
  <c r="I69"/>
  <c r="L69" s="1"/>
  <c r="L71" s="1"/>
  <c r="J69"/>
  <c r="K69"/>
  <c r="I70"/>
  <c r="L70" s="1"/>
  <c r="J70"/>
  <c r="K70"/>
  <c r="I72"/>
  <c r="J72"/>
  <c r="K72"/>
  <c r="L72"/>
  <c r="L74" s="1"/>
  <c r="I73"/>
  <c r="J73"/>
  <c r="K73"/>
  <c r="L73"/>
  <c r="I75"/>
  <c r="L75" s="1"/>
  <c r="L77" s="1"/>
  <c r="J75"/>
  <c r="K75"/>
  <c r="I76"/>
  <c r="L76" s="1"/>
  <c r="J76"/>
  <c r="K76"/>
  <c r="I78"/>
  <c r="J78"/>
  <c r="K78"/>
  <c r="L78"/>
  <c r="L80" s="1"/>
  <c r="I79"/>
  <c r="J79"/>
  <c r="K79"/>
  <c r="L79"/>
  <c r="I85"/>
  <c r="J85"/>
  <c r="K85"/>
  <c r="L85"/>
  <c r="L87" s="1"/>
  <c r="I86"/>
  <c r="J86"/>
  <c r="K86"/>
  <c r="L86"/>
  <c r="I88"/>
  <c r="L88" s="1"/>
  <c r="L90" s="1"/>
  <c r="J88"/>
  <c r="K88"/>
  <c r="I89"/>
  <c r="L89" s="1"/>
  <c r="J89"/>
  <c r="K89"/>
  <c r="I91"/>
  <c r="J91"/>
  <c r="K91"/>
  <c r="L91"/>
  <c r="L93" s="1"/>
  <c r="I92"/>
  <c r="J92"/>
  <c r="K92"/>
  <c r="L92"/>
  <c r="I94"/>
  <c r="L94" s="1"/>
  <c r="L96" s="1"/>
  <c r="J94"/>
  <c r="K94"/>
  <c r="I95"/>
  <c r="L95" s="1"/>
  <c r="J95"/>
  <c r="K95"/>
  <c r="I97"/>
  <c r="J97"/>
  <c r="K97"/>
  <c r="L97"/>
  <c r="L99" s="1"/>
  <c r="I98"/>
  <c r="J98"/>
  <c r="K98"/>
  <c r="L98"/>
  <c r="I100"/>
  <c r="L100" s="1"/>
  <c r="L102" s="1"/>
  <c r="J100"/>
  <c r="K100"/>
  <c r="I101"/>
  <c r="L101" s="1"/>
  <c r="J101"/>
  <c r="K101"/>
  <c r="I44"/>
  <c r="J44" s="1"/>
  <c r="I41"/>
  <c r="J41" s="1"/>
  <c r="C41"/>
  <c r="D41" s="1"/>
  <c r="I35"/>
  <c r="J35" s="1"/>
  <c r="E88"/>
  <c r="D88"/>
  <c r="C88"/>
  <c r="I29"/>
  <c r="J29"/>
  <c r="K29" s="1"/>
  <c r="K87" s="1"/>
  <c r="I87"/>
  <c r="I22"/>
  <c r="J22"/>
  <c r="K22" s="1"/>
  <c r="K80" s="1"/>
  <c r="I80"/>
  <c r="C22"/>
  <c r="D22"/>
  <c r="E22" s="1"/>
  <c r="E80" s="1"/>
  <c r="C80"/>
  <c r="I16"/>
  <c r="J16"/>
  <c r="K16" s="1"/>
  <c r="K74" s="1"/>
  <c r="I74"/>
  <c r="C16"/>
  <c r="D16"/>
  <c r="E16" s="1"/>
  <c r="E74" s="1"/>
  <c r="C74"/>
  <c r="A68"/>
  <c r="A63"/>
  <c r="L86" i="1" l="1"/>
  <c r="L29"/>
  <c r="I29" s="1"/>
  <c r="I86" s="1"/>
  <c r="F13"/>
  <c r="C13" s="1"/>
  <c r="F69"/>
  <c r="F70" s="1"/>
  <c r="F83" s="1"/>
  <c r="F68"/>
  <c r="D13"/>
  <c r="E13" s="1"/>
  <c r="E70" s="1"/>
  <c r="C70"/>
  <c r="K35" i="4"/>
  <c r="K93" s="1"/>
  <c r="J93"/>
  <c r="K41"/>
  <c r="K99" s="1"/>
  <c r="J99"/>
  <c r="J38"/>
  <c r="J96" s="1"/>
  <c r="I38"/>
  <c r="I96" s="1"/>
  <c r="K38"/>
  <c r="K96" s="1"/>
  <c r="I13"/>
  <c r="I71" s="1"/>
  <c r="K13"/>
  <c r="K71" s="1"/>
  <c r="J13"/>
  <c r="J71" s="1"/>
  <c r="L23"/>
  <c r="C44"/>
  <c r="C102" s="1"/>
  <c r="C29"/>
  <c r="C87" s="1"/>
  <c r="F33"/>
  <c r="F34" s="1"/>
  <c r="C25"/>
  <c r="C83" s="1"/>
  <c r="D25"/>
  <c r="D83" s="1"/>
  <c r="F26"/>
  <c r="C13"/>
  <c r="C71" s="1"/>
  <c r="D13"/>
  <c r="D71" s="1"/>
  <c r="I41" i="1"/>
  <c r="I98" s="1"/>
  <c r="L45"/>
  <c r="I22"/>
  <c r="I79" s="1"/>
  <c r="J22"/>
  <c r="J79" s="1"/>
  <c r="F45"/>
  <c r="C35"/>
  <c r="C92" s="1"/>
  <c r="C22"/>
  <c r="C79" s="1"/>
  <c r="L103" i="4"/>
  <c r="F84"/>
  <c r="E41"/>
  <c r="E99" s="1"/>
  <c r="D99"/>
  <c r="K44"/>
  <c r="K102" s="1"/>
  <c r="J102"/>
  <c r="E32"/>
  <c r="E90" s="1"/>
  <c r="D90"/>
  <c r="L45"/>
  <c r="J32"/>
  <c r="J90" s="1"/>
  <c r="I32"/>
  <c r="I90" s="1"/>
  <c r="K32"/>
  <c r="K90" s="1"/>
  <c r="I19"/>
  <c r="I77" s="1"/>
  <c r="K19"/>
  <c r="K77" s="1"/>
  <c r="J19"/>
  <c r="J77" s="1"/>
  <c r="F45"/>
  <c r="C38"/>
  <c r="C96" s="1"/>
  <c r="C19"/>
  <c r="C77" s="1"/>
  <c r="D19"/>
  <c r="D77" s="1"/>
  <c r="J44" i="1"/>
  <c r="J101" s="1"/>
  <c r="I101"/>
  <c r="I35"/>
  <c r="I92" s="1"/>
  <c r="L23"/>
  <c r="I16"/>
  <c r="I73" s="1"/>
  <c r="D41"/>
  <c r="D98" s="1"/>
  <c r="C41"/>
  <c r="C98" s="1"/>
  <c r="F26"/>
  <c r="C16"/>
  <c r="C73" s="1"/>
  <c r="L81" i="4"/>
  <c r="F102"/>
  <c r="F96"/>
  <c r="L102" i="1"/>
  <c r="F102"/>
  <c r="D70"/>
  <c r="D76"/>
  <c r="D82"/>
  <c r="D86"/>
  <c r="D87"/>
  <c r="D95"/>
  <c r="D101"/>
  <c r="J70"/>
  <c r="J76"/>
  <c r="J89"/>
  <c r="J95"/>
  <c r="K44"/>
  <c r="K101" s="1"/>
  <c r="D74" i="4"/>
  <c r="J74"/>
  <c r="D80"/>
  <c r="J80"/>
  <c r="J87"/>
  <c r="I93"/>
  <c r="C99"/>
  <c r="I99"/>
  <c r="I102"/>
  <c r="I103" i="1" l="1"/>
  <c r="J103" s="1"/>
  <c r="C46" i="4"/>
  <c r="C104" s="1"/>
  <c r="C45"/>
  <c r="C103" s="1"/>
  <c r="I104"/>
  <c r="K104" s="1"/>
  <c r="J104"/>
  <c r="D45" i="1"/>
  <c r="D102" s="1"/>
  <c r="C46"/>
  <c r="C103" s="1"/>
  <c r="C45"/>
  <c r="C102" s="1"/>
  <c r="E45"/>
  <c r="E102" s="1"/>
  <c r="C33" i="4"/>
  <c r="C91" s="1"/>
  <c r="E33"/>
  <c r="E91" s="1"/>
  <c r="D33"/>
  <c r="D91" s="1"/>
  <c r="I23"/>
  <c r="K23" s="1"/>
  <c r="J23"/>
  <c r="L106" i="1"/>
  <c r="K22"/>
  <c r="K79" s="1"/>
  <c r="J29"/>
  <c r="J86" s="1"/>
  <c r="L49"/>
  <c r="C26"/>
  <c r="C83" s="1"/>
  <c r="J23"/>
  <c r="I23"/>
  <c r="K23"/>
  <c r="I46" i="4"/>
  <c r="K46" s="1"/>
  <c r="J46"/>
  <c r="I45"/>
  <c r="I103" s="1"/>
  <c r="I46" i="1"/>
  <c r="J46" s="1"/>
  <c r="I45"/>
  <c r="I102" s="1"/>
  <c r="C26" i="4"/>
  <c r="C84" s="1"/>
  <c r="L49"/>
  <c r="D26"/>
  <c r="D84" s="1"/>
  <c r="E41" i="1"/>
  <c r="E98" s="1"/>
  <c r="D16"/>
  <c r="J16"/>
  <c r="J73" s="1"/>
  <c r="J35"/>
  <c r="J92" s="1"/>
  <c r="E19" i="4"/>
  <c r="E77" s="1"/>
  <c r="E38"/>
  <c r="E96" s="1"/>
  <c r="D38"/>
  <c r="D96" s="1"/>
  <c r="D22" i="1"/>
  <c r="D79" s="1"/>
  <c r="D35"/>
  <c r="K29"/>
  <c r="K86" s="1"/>
  <c r="J41"/>
  <c r="J98" s="1"/>
  <c r="E13" i="4"/>
  <c r="E71" s="1"/>
  <c r="E25"/>
  <c r="E83" s="1"/>
  <c r="D29"/>
  <c r="D87" s="1"/>
  <c r="E29"/>
  <c r="E87" s="1"/>
  <c r="D44"/>
  <c r="D102" s="1"/>
  <c r="K46" i="1" l="1"/>
  <c r="K24" i="4"/>
  <c r="K82" s="1"/>
  <c r="K81"/>
  <c r="D92" i="1"/>
  <c r="E35"/>
  <c r="E92" s="1"/>
  <c r="I49" i="4"/>
  <c r="I107" s="1"/>
  <c r="K49"/>
  <c r="K107" s="1"/>
  <c r="J49"/>
  <c r="J107" s="1"/>
  <c r="I24" i="1"/>
  <c r="I81" s="1"/>
  <c r="I80"/>
  <c r="E44" i="4"/>
  <c r="E102" s="1"/>
  <c r="K41" i="1"/>
  <c r="K98" s="1"/>
  <c r="E22"/>
  <c r="E79" s="1"/>
  <c r="K35"/>
  <c r="K92" s="1"/>
  <c r="K16"/>
  <c r="K73" s="1"/>
  <c r="J45"/>
  <c r="J102" s="1"/>
  <c r="J45" i="4"/>
  <c r="D26" i="1"/>
  <c r="D83" s="1"/>
  <c r="F91" i="4"/>
  <c r="F93" s="1"/>
  <c r="F103" s="1"/>
  <c r="L107" s="1"/>
  <c r="D46" i="1"/>
  <c r="D45" i="4"/>
  <c r="D103" s="1"/>
  <c r="K103" i="1"/>
  <c r="D73"/>
  <c r="E16"/>
  <c r="E73" s="1"/>
  <c r="K24"/>
  <c r="K81" s="1"/>
  <c r="K80"/>
  <c r="J24"/>
  <c r="J81" s="1"/>
  <c r="J80"/>
  <c r="I49"/>
  <c r="I106" s="1"/>
  <c r="J81" i="4"/>
  <c r="J24"/>
  <c r="J82" s="1"/>
  <c r="I24"/>
  <c r="I82" s="1"/>
  <c r="I81"/>
  <c r="E26"/>
  <c r="E84" s="1"/>
  <c r="D46"/>
  <c r="D104" s="1"/>
  <c r="J49" i="1" l="1"/>
  <c r="J106" s="1"/>
  <c r="E26"/>
  <c r="E83" s="1"/>
  <c r="D103"/>
  <c r="E46"/>
  <c r="E103" s="1"/>
  <c r="J103" i="4"/>
  <c r="K45"/>
  <c r="K103" s="1"/>
  <c r="K49" i="1"/>
  <c r="K106" s="1"/>
  <c r="E45" i="4"/>
  <c r="E103" s="1"/>
  <c r="E46"/>
  <c r="E104" s="1"/>
  <c r="K45" i="1"/>
  <c r="K102" s="1"/>
</calcChain>
</file>

<file path=xl/sharedStrings.xml><?xml version="1.0" encoding="utf-8"?>
<sst xmlns="http://schemas.openxmlformats.org/spreadsheetml/2006/main" count="123" uniqueCount="44">
  <si>
    <t>Итого</t>
  </si>
  <si>
    <t>Всего</t>
  </si>
  <si>
    <t>Приложение 19-а</t>
  </si>
  <si>
    <t>к пункту 126 Указаний</t>
  </si>
  <si>
    <t>Р А С Ч Е Т</t>
  </si>
  <si>
    <t>ВЫСЛУГИ ЛЕТ ВОЕННОСЛУЖАЩЕГО НА ПЕНСИЮ</t>
  </si>
  <si>
    <t>_________________________________________________________________</t>
  </si>
  <si>
    <t>воинское звание, фамилия, имя и отчество военнослужащего</t>
  </si>
  <si>
    <t>Дни</t>
  </si>
  <si>
    <t>Месяцы</t>
  </si>
  <si>
    <t>Годы</t>
  </si>
  <si>
    <t>Число, месяц и год рождения</t>
  </si>
  <si>
    <t>1. Календарный</t>
  </si>
  <si>
    <t xml:space="preserve">    срок службы</t>
  </si>
  <si>
    <t>Срок, зачи- сляемый в выслугу</t>
  </si>
  <si>
    <t>2. Периоды службы за-</t>
  </si>
  <si>
    <t xml:space="preserve">    числяемые в выслугу</t>
  </si>
  <si>
    <t xml:space="preserve">    лет на льгот. условиях:</t>
  </si>
  <si>
    <t xml:space="preserve">    б) один месяц службы</t>
  </si>
  <si>
    <t xml:space="preserve">         за три месяца</t>
  </si>
  <si>
    <t>3. Общая выслуга</t>
  </si>
  <si>
    <t xml:space="preserve">     в) один месяц</t>
  </si>
  <si>
    <t xml:space="preserve">       службы за два</t>
  </si>
  <si>
    <t xml:space="preserve">       месяца</t>
  </si>
  <si>
    <t xml:space="preserve">      службы за пол-</t>
  </si>
  <si>
    <t xml:space="preserve">      тора месяца</t>
  </si>
  <si>
    <t>4. Полные годы выслуги</t>
  </si>
  <si>
    <t xml:space="preserve">    г) один месяц</t>
  </si>
  <si>
    <t xml:space="preserve">    а) один год службы</t>
  </si>
  <si>
    <t xml:space="preserve">     за ______ месяцев</t>
  </si>
  <si>
    <t xml:space="preserve">     б) один месяц</t>
  </si>
  <si>
    <t xml:space="preserve">2. Время обучения в </t>
  </si>
  <si>
    <t xml:space="preserve">    гражданских учебных</t>
  </si>
  <si>
    <t xml:space="preserve">    в) один месяц</t>
  </si>
  <si>
    <t xml:space="preserve">    заведениях - до 5 лет</t>
  </si>
  <si>
    <t xml:space="preserve">    - один год службы</t>
  </si>
  <si>
    <t xml:space="preserve"> за шесть месяцев</t>
  </si>
  <si>
    <t>3. Периоды службы, за-</t>
  </si>
  <si>
    <t xml:space="preserve">   числяемые в выслугу</t>
  </si>
  <si>
    <t xml:space="preserve">   на льготных условиях:</t>
  </si>
  <si>
    <t xml:space="preserve">    а) один месяц службы</t>
  </si>
  <si>
    <t xml:space="preserve">УК - </t>
  </si>
  <si>
    <t>"___"  __________  2000 г.</t>
  </si>
  <si>
    <t>"   " мая 2012 г.</t>
  </si>
</sst>
</file>

<file path=xl/styles.xml><?xml version="1.0" encoding="utf-8"?>
<styleSheet xmlns="http://schemas.openxmlformats.org/spreadsheetml/2006/main">
  <numFmts count="2">
    <numFmt numFmtId="164" formatCode="#,###"/>
    <numFmt numFmtId="165" formatCode="00"/>
  </numFmts>
  <fonts count="7">
    <font>
      <sz val="14"/>
      <name val="Times New Roman Cyr"/>
      <charset val="204"/>
    </font>
    <font>
      <sz val="12"/>
      <name val="Times New Roman Cyr"/>
      <family val="1"/>
      <charset val="204"/>
    </font>
    <font>
      <sz val="10"/>
      <name val="Times New Roman Cyr"/>
      <family val="1"/>
      <charset val="204"/>
    </font>
    <font>
      <b/>
      <sz val="14"/>
      <name val="Times New Roman Cyr"/>
      <family val="1"/>
      <charset val="204"/>
    </font>
    <font>
      <b/>
      <sz val="18"/>
      <name val="Times New Roman Cyr"/>
      <family val="1"/>
      <charset val="204"/>
    </font>
    <font>
      <sz val="11"/>
      <name val="Times New Roman Cyr"/>
      <family val="1"/>
      <charset val="204"/>
    </font>
    <font>
      <sz val="5"/>
      <name val="Times New Roman Cyr"/>
      <family val="1"/>
      <charset val="204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94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164" fontId="0" fillId="0" borderId="0" xfId="0" applyNumberFormat="1" applyAlignment="1"/>
    <xf numFmtId="0" fontId="0" fillId="0" borderId="0" xfId="0" applyAlignment="1"/>
    <xf numFmtId="0" fontId="0" fillId="0" borderId="0" xfId="0" applyAlignment="1">
      <alignment horizontal="right"/>
    </xf>
    <xf numFmtId="0" fontId="2" fillId="0" borderId="0" xfId="0" applyFont="1" applyAlignment="1">
      <alignment horizontal="right"/>
    </xf>
    <xf numFmtId="0" fontId="2" fillId="0" borderId="0" xfId="0" applyFont="1"/>
    <xf numFmtId="0" fontId="0" fillId="0" borderId="0" xfId="0" applyAlignment="1">
      <alignment shrinkToFit="1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shrinkToFit="1"/>
    </xf>
    <xf numFmtId="0" fontId="1" fillId="0" borderId="0" xfId="0" applyFont="1"/>
    <xf numFmtId="0" fontId="1" fillId="0" borderId="1" xfId="0" applyFont="1" applyBorder="1" applyAlignment="1">
      <alignment horizontal="center" vertical="center"/>
    </xf>
    <xf numFmtId="0" fontId="0" fillId="0" borderId="2" xfId="0" applyBorder="1" applyAlignment="1"/>
    <xf numFmtId="0" fontId="0" fillId="0" borderId="3" xfId="0" applyBorder="1" applyAlignment="1"/>
    <xf numFmtId="0" fontId="0" fillId="0" borderId="4" xfId="0" applyBorder="1" applyAlignment="1"/>
    <xf numFmtId="0" fontId="0" fillId="0" borderId="5" xfId="0" applyBorder="1"/>
    <xf numFmtId="0" fontId="0" fillId="0" borderId="5" xfId="0" applyBorder="1" applyAlignment="1"/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164" fontId="2" fillId="0" borderId="0" xfId="0" applyNumberFormat="1" applyFont="1" applyAlignment="1">
      <alignment shrinkToFit="1"/>
    </xf>
    <xf numFmtId="0" fontId="1" fillId="0" borderId="9" xfId="0" applyFont="1" applyBorder="1" applyAlignment="1">
      <alignment horizontal="center" vertical="center"/>
    </xf>
    <xf numFmtId="164" fontId="5" fillId="0" borderId="0" xfId="0" applyNumberFormat="1" applyFont="1" applyBorder="1" applyAlignment="1">
      <alignment horizontal="center" vertical="center" textRotation="90"/>
    </xf>
    <xf numFmtId="164" fontId="1" fillId="0" borderId="0" xfId="0" applyNumberFormat="1" applyFont="1" applyBorder="1" applyAlignment="1">
      <alignment shrinkToFit="1"/>
    </xf>
    <xf numFmtId="164" fontId="0" fillId="0" borderId="0" xfId="0" applyNumberFormat="1" applyBorder="1" applyAlignment="1"/>
    <xf numFmtId="0" fontId="0" fillId="0" borderId="0" xfId="0" applyBorder="1" applyAlignment="1"/>
    <xf numFmtId="0" fontId="0" fillId="0" borderId="0" xfId="0" applyBorder="1" applyAlignment="1">
      <alignment horizontal="center"/>
    </xf>
    <xf numFmtId="164" fontId="0" fillId="0" borderId="3" xfId="0" applyNumberFormat="1" applyBorder="1" applyAlignment="1"/>
    <xf numFmtId="0" fontId="1" fillId="0" borderId="3" xfId="0" applyFont="1" applyBorder="1" applyAlignment="1">
      <alignment horizontal="center" vertical="center"/>
    </xf>
    <xf numFmtId="0" fontId="0" fillId="0" borderId="10" xfId="0" applyBorder="1" applyAlignment="1"/>
    <xf numFmtId="165" fontId="1" fillId="0" borderId="1" xfId="0" applyNumberFormat="1" applyFont="1" applyBorder="1" applyAlignment="1">
      <alignment horizontal="right" vertical="center" shrinkToFit="1"/>
    </xf>
    <xf numFmtId="165" fontId="1" fillId="0" borderId="4" xfId="0" applyNumberFormat="1" applyFont="1" applyBorder="1" applyAlignment="1">
      <alignment horizontal="right" vertical="center" shrinkToFit="1"/>
    </xf>
    <xf numFmtId="0" fontId="1" fillId="0" borderId="0" xfId="0" applyFont="1" applyBorder="1" applyAlignment="1">
      <alignment horizontal="left" vertical="center"/>
    </xf>
    <xf numFmtId="0" fontId="1" fillId="0" borderId="0" xfId="0" applyFont="1" applyBorder="1" applyAlignment="1">
      <alignment horizontal="center" vertical="center"/>
    </xf>
    <xf numFmtId="0" fontId="0" fillId="0" borderId="0" xfId="0" applyBorder="1"/>
    <xf numFmtId="0" fontId="1" fillId="0" borderId="0" xfId="0" applyFont="1" applyBorder="1" applyAlignment="1">
      <alignment shrinkToFit="1"/>
    </xf>
    <xf numFmtId="165" fontId="1" fillId="0" borderId="0" xfId="0" applyNumberFormat="1" applyFont="1" applyBorder="1" applyAlignment="1">
      <alignment horizontal="right" vertical="center" shrinkToFit="1"/>
    </xf>
    <xf numFmtId="164" fontId="2" fillId="0" borderId="0" xfId="0" applyNumberFormat="1" applyFont="1" applyBorder="1" applyAlignment="1">
      <alignment shrinkToFit="1"/>
    </xf>
    <xf numFmtId="0" fontId="0" fillId="0" borderId="0" xfId="0" applyBorder="1" applyAlignment="1">
      <alignment shrinkToFit="1"/>
    </xf>
    <xf numFmtId="0" fontId="2" fillId="0" borderId="0" xfId="0" applyFont="1" applyBorder="1"/>
    <xf numFmtId="0" fontId="1" fillId="0" borderId="0" xfId="0" applyFont="1" applyBorder="1"/>
    <xf numFmtId="165" fontId="1" fillId="0" borderId="1" xfId="0" applyNumberFormat="1" applyFont="1" applyBorder="1" applyAlignment="1" applyProtection="1">
      <alignment horizontal="right" vertical="center" shrinkToFit="1"/>
      <protection locked="0"/>
    </xf>
    <xf numFmtId="165" fontId="1" fillId="0" borderId="11" xfId="0" applyNumberFormat="1" applyFont="1" applyBorder="1" applyAlignment="1" applyProtection="1">
      <alignment horizontal="right" vertical="center" shrinkToFit="1"/>
      <protection locked="0"/>
    </xf>
    <xf numFmtId="0" fontId="6" fillId="0" borderId="0" xfId="0" applyFont="1" applyAlignment="1">
      <alignment horizontal="center"/>
    </xf>
    <xf numFmtId="0" fontId="1" fillId="0" borderId="0" xfId="0" applyFont="1" applyBorder="1" applyProtection="1">
      <protection locked="0"/>
    </xf>
    <xf numFmtId="0" fontId="1" fillId="0" borderId="0" xfId="0" applyFont="1" applyBorder="1" applyAlignment="1" applyProtection="1">
      <alignment horizontal="left" vertical="center"/>
      <protection locked="0"/>
    </xf>
    <xf numFmtId="0" fontId="2" fillId="0" borderId="0" xfId="0" applyFont="1" applyBorder="1" applyAlignment="1">
      <alignment horizontal="center" vertical="center"/>
    </xf>
    <xf numFmtId="0" fontId="0" fillId="0" borderId="12" xfId="0" applyBorder="1"/>
    <xf numFmtId="0" fontId="2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/>
    </xf>
    <xf numFmtId="165" fontId="1" fillId="0" borderId="0" xfId="0" applyNumberFormat="1" applyFont="1" applyBorder="1" applyAlignment="1">
      <alignment horizontal="right" vertical="center" shrinkToFit="1"/>
    </xf>
    <xf numFmtId="0" fontId="1" fillId="0" borderId="0" xfId="0" applyFont="1" applyBorder="1" applyAlignment="1">
      <alignment horizontal="left"/>
    </xf>
    <xf numFmtId="0" fontId="0" fillId="0" borderId="0" xfId="0" applyBorder="1" applyAlignment="1">
      <alignment horizontal="left"/>
    </xf>
    <xf numFmtId="0" fontId="2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shrinkToFit="1"/>
    </xf>
    <xf numFmtId="0" fontId="2" fillId="0" borderId="0" xfId="0" applyFont="1" applyAlignment="1">
      <alignment horizontal="center"/>
    </xf>
    <xf numFmtId="0" fontId="0" fillId="0" borderId="0" xfId="0" applyBorder="1" applyAlignment="1">
      <alignment horizontal="center"/>
    </xf>
    <xf numFmtId="0" fontId="5" fillId="0" borderId="0" xfId="0" applyFont="1" applyBorder="1" applyAlignment="1">
      <alignment horizontal="center" vertical="center" textRotation="90"/>
    </xf>
    <xf numFmtId="164" fontId="5" fillId="0" borderId="0" xfId="0" applyNumberFormat="1" applyFont="1" applyBorder="1" applyAlignment="1">
      <alignment horizontal="center" vertical="center" textRotation="90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49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49" fontId="0" fillId="0" borderId="0" xfId="0" applyNumberFormat="1" applyAlignment="1" applyProtection="1">
      <alignment horizontal="center"/>
      <protection locked="0"/>
    </xf>
    <xf numFmtId="165" fontId="1" fillId="0" borderId="13" xfId="0" applyNumberFormat="1" applyFont="1" applyBorder="1" applyAlignment="1">
      <alignment horizontal="right" vertical="center" shrinkToFit="1"/>
    </xf>
    <xf numFmtId="165" fontId="1" fillId="0" borderId="15" xfId="0" applyNumberFormat="1" applyFont="1" applyBorder="1" applyAlignment="1">
      <alignment horizontal="right" vertical="center" shrinkToFit="1"/>
    </xf>
    <xf numFmtId="165" fontId="1" fillId="0" borderId="16" xfId="0" applyNumberFormat="1" applyFont="1" applyBorder="1" applyAlignment="1">
      <alignment horizontal="right" vertical="center" shrinkToFit="1"/>
    </xf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164" fontId="5" fillId="0" borderId="1" xfId="0" applyNumberFormat="1" applyFont="1" applyBorder="1" applyAlignment="1">
      <alignment horizontal="center" vertical="center" textRotation="90"/>
    </xf>
    <xf numFmtId="164" fontId="5" fillId="0" borderId="13" xfId="0" applyNumberFormat="1" applyFont="1" applyBorder="1" applyAlignment="1">
      <alignment horizontal="center" vertical="center" textRotation="90"/>
    </xf>
    <xf numFmtId="0" fontId="1" fillId="0" borderId="14" xfId="0" applyFont="1" applyBorder="1" applyAlignment="1" applyProtection="1">
      <alignment horizontal="left"/>
      <protection locked="0"/>
    </xf>
    <xf numFmtId="0" fontId="0" fillId="0" borderId="14" xfId="0" applyBorder="1" applyAlignment="1" applyProtection="1">
      <alignment horizontal="left"/>
      <protection locked="0"/>
    </xf>
    <xf numFmtId="0" fontId="5" fillId="0" borderId="1" xfId="0" applyFont="1" applyBorder="1" applyAlignment="1">
      <alignment horizontal="center" vertical="center" textRotation="90"/>
    </xf>
    <xf numFmtId="0" fontId="5" fillId="0" borderId="13" xfId="0" applyFont="1" applyBorder="1" applyAlignment="1">
      <alignment horizontal="center" vertical="center" textRotation="90"/>
    </xf>
    <xf numFmtId="165" fontId="1" fillId="0" borderId="11" xfId="0" applyNumberFormat="1" applyFont="1" applyBorder="1" applyAlignment="1">
      <alignment horizontal="right" vertical="center" shrinkToFit="1"/>
    </xf>
    <xf numFmtId="0" fontId="1" fillId="0" borderId="11" xfId="0" applyFont="1" applyBorder="1" applyAlignment="1">
      <alignment horizontal="center" shrinkToFit="1"/>
    </xf>
    <xf numFmtId="0" fontId="1" fillId="0" borderId="1" xfId="0" applyFont="1" applyBorder="1" applyAlignment="1">
      <alignment horizontal="center" shrinkToFit="1"/>
    </xf>
    <xf numFmtId="0" fontId="2" fillId="0" borderId="15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2" fillId="0" borderId="18" xfId="0" applyFont="1" applyBorder="1" applyAlignment="1" applyProtection="1">
      <alignment horizontal="center" vertical="center"/>
      <protection locked="0"/>
    </xf>
    <xf numFmtId="0" fontId="5" fillId="0" borderId="12" xfId="0" applyFont="1" applyBorder="1" applyAlignment="1" applyProtection="1">
      <alignment horizontal="center" vertical="center"/>
      <protection locked="0"/>
    </xf>
    <xf numFmtId="0" fontId="1" fillId="0" borderId="0" xfId="0" applyFont="1" applyAlignment="1">
      <alignment horizontal="center"/>
    </xf>
    <xf numFmtId="0" fontId="1" fillId="0" borderId="14" xfId="0" applyFont="1" applyBorder="1" applyAlignment="1" applyProtection="1">
      <alignment horizontal="center"/>
      <protection locked="0"/>
    </xf>
    <xf numFmtId="0" fontId="1" fillId="0" borderId="17" xfId="0" applyFont="1" applyBorder="1" applyAlignment="1" applyProtection="1">
      <alignment horizontal="center"/>
      <protection locked="0"/>
    </xf>
  </cellXfs>
  <cellStyles count="1">
    <cellStyle name="Обычный" xfId="0" builtinId="0"/>
  </cellStyles>
  <dxfs count="82">
    <dxf>
      <font>
        <condense val="0"/>
        <extend val="0"/>
        <color auto="1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auto="1"/>
      </font>
    </dxf>
    <dxf>
      <font>
        <condense val="0"/>
        <extend val="0"/>
        <color indexed="9"/>
      </font>
    </dxf>
    <dxf>
      <font>
        <condense val="0"/>
        <extend val="0"/>
        <color auto="1"/>
      </font>
    </dxf>
    <dxf>
      <font>
        <condense val="0"/>
        <extend val="0"/>
        <color indexed="9"/>
      </font>
    </dxf>
    <dxf>
      <font>
        <condense val="0"/>
        <extend val="0"/>
        <color auto="1"/>
      </font>
    </dxf>
    <dxf>
      <font>
        <condense val="0"/>
        <extend val="0"/>
        <color indexed="9"/>
      </font>
    </dxf>
    <dxf>
      <font>
        <condense val="0"/>
        <extend val="0"/>
        <color auto="1"/>
      </font>
    </dxf>
    <dxf>
      <font>
        <condense val="0"/>
        <extend val="0"/>
        <color indexed="9"/>
      </font>
    </dxf>
    <dxf>
      <font>
        <condense val="0"/>
        <extend val="0"/>
        <color auto="1"/>
      </font>
    </dxf>
    <dxf>
      <font>
        <condense val="0"/>
        <extend val="0"/>
        <color indexed="9"/>
      </font>
    </dxf>
    <dxf>
      <font>
        <condense val="0"/>
        <extend val="0"/>
        <color auto="1"/>
      </font>
    </dxf>
    <dxf>
      <font>
        <condense val="0"/>
        <extend val="0"/>
        <color indexed="9"/>
      </font>
    </dxf>
    <dxf>
      <font>
        <condense val="0"/>
        <extend val="0"/>
        <color auto="1"/>
      </font>
    </dxf>
    <dxf>
      <font>
        <condense val="0"/>
        <extend val="0"/>
        <color indexed="9"/>
      </font>
    </dxf>
    <dxf>
      <font>
        <condense val="0"/>
        <extend val="0"/>
        <color auto="1"/>
      </font>
    </dxf>
    <dxf>
      <font>
        <condense val="0"/>
        <extend val="0"/>
        <color indexed="9"/>
      </font>
    </dxf>
    <dxf>
      <font>
        <condense val="0"/>
        <extend val="0"/>
        <color auto="1"/>
      </font>
    </dxf>
    <dxf>
      <font>
        <condense val="0"/>
        <extend val="0"/>
        <color indexed="9"/>
      </font>
    </dxf>
    <dxf>
      <font>
        <condense val="0"/>
        <extend val="0"/>
        <color auto="1"/>
      </font>
    </dxf>
    <dxf>
      <font>
        <condense val="0"/>
        <extend val="0"/>
        <color indexed="9"/>
      </font>
    </dxf>
    <dxf>
      <font>
        <condense val="0"/>
        <extend val="0"/>
        <color auto="1"/>
      </font>
    </dxf>
    <dxf>
      <font>
        <condense val="0"/>
        <extend val="0"/>
        <color indexed="9"/>
      </font>
    </dxf>
    <dxf>
      <font>
        <condense val="0"/>
        <extend val="0"/>
        <color auto="1"/>
      </font>
    </dxf>
    <dxf>
      <font>
        <condense val="0"/>
        <extend val="0"/>
        <color indexed="9"/>
      </font>
    </dxf>
    <dxf>
      <font>
        <condense val="0"/>
        <extend val="0"/>
        <color auto="1"/>
      </font>
    </dxf>
    <dxf>
      <font>
        <condense val="0"/>
        <extend val="0"/>
        <color indexed="9"/>
      </font>
    </dxf>
    <dxf>
      <font>
        <condense val="0"/>
        <extend val="0"/>
        <color auto="1"/>
      </font>
    </dxf>
    <dxf>
      <font>
        <condense val="0"/>
        <extend val="0"/>
        <color indexed="9"/>
      </font>
    </dxf>
    <dxf>
      <font>
        <condense val="0"/>
        <extend val="0"/>
        <color auto="1"/>
      </font>
    </dxf>
    <dxf>
      <font>
        <condense val="0"/>
        <extend val="0"/>
        <color indexed="9"/>
      </font>
    </dxf>
    <dxf>
      <font>
        <condense val="0"/>
        <extend val="0"/>
        <color auto="1"/>
      </font>
    </dxf>
    <dxf>
      <font>
        <condense val="0"/>
        <extend val="0"/>
        <color indexed="9"/>
      </font>
    </dxf>
    <dxf>
      <font>
        <condense val="0"/>
        <extend val="0"/>
        <color auto="1"/>
      </font>
    </dxf>
    <dxf>
      <font>
        <condense val="0"/>
        <extend val="0"/>
        <color indexed="9"/>
      </font>
    </dxf>
    <dxf>
      <font>
        <condense val="0"/>
        <extend val="0"/>
        <color auto="1"/>
      </font>
    </dxf>
    <dxf>
      <font>
        <condense val="0"/>
        <extend val="0"/>
        <color indexed="9"/>
      </font>
    </dxf>
    <dxf>
      <font>
        <condense val="0"/>
        <extend val="0"/>
        <color auto="1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auto="1"/>
      </font>
    </dxf>
    <dxf>
      <font>
        <condense val="0"/>
        <extend val="0"/>
        <color indexed="9"/>
      </font>
    </dxf>
    <dxf>
      <font>
        <condense val="0"/>
        <extend val="0"/>
        <color auto="1"/>
      </font>
    </dxf>
    <dxf>
      <font>
        <condense val="0"/>
        <extend val="0"/>
        <color indexed="9"/>
      </font>
    </dxf>
    <dxf>
      <font>
        <condense val="0"/>
        <extend val="0"/>
        <color auto="1"/>
      </font>
    </dxf>
    <dxf>
      <font>
        <condense val="0"/>
        <extend val="0"/>
        <color indexed="9"/>
      </font>
    </dxf>
    <dxf>
      <font>
        <condense val="0"/>
        <extend val="0"/>
        <color auto="1"/>
      </font>
    </dxf>
    <dxf>
      <font>
        <condense val="0"/>
        <extend val="0"/>
        <color indexed="9"/>
      </font>
    </dxf>
    <dxf>
      <font>
        <condense val="0"/>
        <extend val="0"/>
        <color auto="1"/>
      </font>
    </dxf>
    <dxf>
      <font>
        <condense val="0"/>
        <extend val="0"/>
        <color indexed="9"/>
      </font>
    </dxf>
    <dxf>
      <font>
        <condense val="0"/>
        <extend val="0"/>
        <color auto="1"/>
      </font>
    </dxf>
    <dxf>
      <font>
        <condense val="0"/>
        <extend val="0"/>
        <color indexed="9"/>
      </font>
    </dxf>
    <dxf>
      <font>
        <condense val="0"/>
        <extend val="0"/>
        <color auto="1"/>
      </font>
    </dxf>
    <dxf>
      <font>
        <condense val="0"/>
        <extend val="0"/>
        <color indexed="9"/>
      </font>
    </dxf>
    <dxf>
      <font>
        <condense val="0"/>
        <extend val="0"/>
        <color auto="1"/>
      </font>
    </dxf>
    <dxf>
      <font>
        <condense val="0"/>
        <extend val="0"/>
        <color indexed="9"/>
      </font>
    </dxf>
    <dxf>
      <font>
        <condense val="0"/>
        <extend val="0"/>
        <color auto="1"/>
      </font>
    </dxf>
    <dxf>
      <font>
        <condense val="0"/>
        <extend val="0"/>
        <color indexed="9"/>
      </font>
    </dxf>
    <dxf>
      <font>
        <condense val="0"/>
        <extend val="0"/>
        <color auto="1"/>
      </font>
    </dxf>
    <dxf>
      <font>
        <condense val="0"/>
        <extend val="0"/>
        <color indexed="9"/>
      </font>
    </dxf>
    <dxf>
      <font>
        <condense val="0"/>
        <extend val="0"/>
        <color auto="1"/>
      </font>
    </dxf>
    <dxf>
      <font>
        <condense val="0"/>
        <extend val="0"/>
        <color indexed="9"/>
      </font>
    </dxf>
    <dxf>
      <font>
        <condense val="0"/>
        <extend val="0"/>
        <color auto="1"/>
      </font>
    </dxf>
    <dxf>
      <font>
        <condense val="0"/>
        <extend val="0"/>
        <color indexed="9"/>
      </font>
    </dxf>
    <dxf>
      <font>
        <condense val="0"/>
        <extend val="0"/>
        <color auto="1"/>
      </font>
    </dxf>
    <dxf>
      <font>
        <condense val="0"/>
        <extend val="0"/>
        <color indexed="9"/>
      </font>
    </dxf>
    <dxf>
      <font>
        <condense val="0"/>
        <extend val="0"/>
        <color auto="1"/>
      </font>
    </dxf>
    <dxf>
      <font>
        <condense val="0"/>
        <extend val="0"/>
        <color indexed="9"/>
      </font>
    </dxf>
    <dxf>
      <font>
        <condense val="0"/>
        <extend val="0"/>
        <color auto="1"/>
      </font>
    </dxf>
    <dxf>
      <font>
        <condense val="0"/>
        <extend val="0"/>
        <color indexed="9"/>
      </font>
    </dxf>
    <dxf>
      <font>
        <condense val="0"/>
        <extend val="0"/>
        <color auto="1"/>
      </font>
    </dxf>
    <dxf>
      <font>
        <condense val="0"/>
        <extend val="0"/>
        <color indexed="9"/>
      </font>
    </dxf>
    <dxf>
      <font>
        <condense val="0"/>
        <extend val="0"/>
        <color auto="1"/>
      </font>
    </dxf>
    <dxf>
      <font>
        <condense val="0"/>
        <extend val="0"/>
        <color indexed="9"/>
      </font>
    </dxf>
    <dxf>
      <font>
        <condense val="0"/>
        <extend val="0"/>
        <color auto="1"/>
      </font>
    </dxf>
    <dxf>
      <font>
        <condense val="0"/>
        <extend val="0"/>
        <color indexed="9"/>
      </font>
    </dxf>
    <dxf>
      <font>
        <condense val="0"/>
        <extend val="0"/>
        <color auto="1"/>
      </font>
    </dxf>
    <dxf>
      <font>
        <condense val="0"/>
        <extend val="0"/>
        <color indexed="9"/>
      </font>
    </dxf>
    <dxf>
      <font>
        <condense val="0"/>
        <extend val="0"/>
        <color auto="1"/>
      </font>
    </dxf>
    <dxf>
      <font>
        <condense val="0"/>
        <extend val="0"/>
        <color indexed="9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/>
  <dimension ref="A1:M114"/>
  <sheetViews>
    <sheetView tabSelected="1" topLeftCell="A5" zoomScale="89" zoomScaleNormal="100" zoomScaleSheetLayoutView="100" workbookViewId="0">
      <selection activeCell="E70" sqref="E70"/>
    </sheetView>
  </sheetViews>
  <sheetFormatPr defaultRowHeight="18.75"/>
  <cols>
    <col min="1" max="1" width="16" customWidth="1"/>
    <col min="2" max="2" width="7.6640625" customWidth="1"/>
    <col min="3" max="3" width="5.77734375" customWidth="1"/>
    <col min="4" max="5" width="4.33203125" customWidth="1"/>
    <col min="6" max="6" width="7.5546875" hidden="1" customWidth="1"/>
    <col min="7" max="7" width="12.33203125" customWidth="1"/>
    <col min="8" max="8" width="7.6640625" customWidth="1"/>
    <col min="9" max="9" width="5.77734375" customWidth="1"/>
    <col min="10" max="11" width="4.33203125" customWidth="1"/>
    <col min="12" max="12" width="7.44140625" hidden="1" customWidth="1"/>
  </cols>
  <sheetData>
    <row r="1" spans="1:13" ht="12.75" customHeight="1">
      <c r="K1" s="6" t="s">
        <v>2</v>
      </c>
      <c r="L1" s="6"/>
    </row>
    <row r="2" spans="1:13" ht="12.75" customHeight="1">
      <c r="K2" s="6" t="s">
        <v>3</v>
      </c>
      <c r="L2" s="6"/>
      <c r="M2" s="5"/>
    </row>
    <row r="3" spans="1:13" ht="18.75" customHeight="1">
      <c r="A3" s="65" t="s">
        <v>4</v>
      </c>
      <c r="B3" s="65"/>
      <c r="C3" s="65"/>
      <c r="D3" s="65"/>
      <c r="E3" s="65"/>
      <c r="F3" s="65"/>
      <c r="G3" s="65"/>
      <c r="H3" s="65"/>
      <c r="I3" s="65"/>
      <c r="J3" s="65"/>
      <c r="K3" s="65"/>
      <c r="L3" s="10"/>
    </row>
    <row r="4" spans="1:13" ht="20.25" customHeight="1">
      <c r="A4" s="66" t="s">
        <v>5</v>
      </c>
      <c r="B4" s="66"/>
      <c r="C4" s="66"/>
      <c r="D4" s="66"/>
      <c r="E4" s="66"/>
      <c r="F4" s="66"/>
      <c r="G4" s="66"/>
      <c r="H4" s="66"/>
      <c r="I4" s="66"/>
      <c r="J4" s="66"/>
      <c r="K4" s="66"/>
      <c r="L4" s="9"/>
    </row>
    <row r="5" spans="1:13" ht="21.75" customHeight="1">
      <c r="A5" s="69"/>
      <c r="B5" s="69"/>
      <c r="C5" s="69"/>
      <c r="D5" s="69"/>
      <c r="E5" s="69"/>
      <c r="F5" s="69"/>
      <c r="G5" s="69"/>
      <c r="H5" s="69"/>
      <c r="I5" s="69"/>
      <c r="J5" s="69"/>
      <c r="K5" s="69"/>
      <c r="L5" s="1"/>
    </row>
    <row r="6" spans="1:13" ht="2.25" customHeight="1">
      <c r="A6" s="68" t="s">
        <v>6</v>
      </c>
      <c r="B6" s="68"/>
      <c r="C6" s="68"/>
      <c r="D6" s="68"/>
      <c r="E6" s="68"/>
      <c r="F6" s="68"/>
      <c r="G6" s="68"/>
      <c r="H6" s="68"/>
      <c r="I6" s="68"/>
      <c r="J6" s="68"/>
      <c r="K6" s="68"/>
      <c r="L6" s="1"/>
    </row>
    <row r="7" spans="1:13" ht="10.5" customHeight="1">
      <c r="A7" s="61" t="s">
        <v>7</v>
      </c>
      <c r="B7" s="61"/>
      <c r="C7" s="61"/>
      <c r="D7" s="61"/>
      <c r="E7" s="61"/>
      <c r="F7" s="61"/>
      <c r="G7" s="61"/>
      <c r="H7" s="61"/>
      <c r="I7" s="61"/>
      <c r="J7" s="61"/>
      <c r="K7" s="61"/>
      <c r="L7" s="11"/>
    </row>
    <row r="8" spans="1:13" ht="11.25" customHeight="1">
      <c r="D8" s="2"/>
      <c r="E8" s="3"/>
      <c r="F8" s="3"/>
      <c r="G8" s="3"/>
      <c r="H8" s="3"/>
      <c r="I8" s="4"/>
      <c r="J8" s="4"/>
      <c r="K8" s="4"/>
      <c r="L8" s="4"/>
    </row>
    <row r="9" spans="1:13" ht="24" customHeight="1">
      <c r="A9" s="91" t="s">
        <v>11</v>
      </c>
      <c r="B9" s="68"/>
      <c r="C9" s="80" t="s">
        <v>10</v>
      </c>
      <c r="D9" s="80" t="s">
        <v>9</v>
      </c>
      <c r="E9" s="76" t="s">
        <v>8</v>
      </c>
      <c r="F9" s="27"/>
      <c r="G9" s="3"/>
      <c r="H9" s="3"/>
      <c r="I9" s="80" t="s">
        <v>10</v>
      </c>
      <c r="J9" s="80" t="s">
        <v>9</v>
      </c>
      <c r="K9" s="76" t="s">
        <v>8</v>
      </c>
      <c r="L9" s="27"/>
    </row>
    <row r="10" spans="1:13" ht="24" customHeight="1">
      <c r="A10" s="92"/>
      <c r="B10" s="93"/>
      <c r="C10" s="81"/>
      <c r="D10" s="81"/>
      <c r="E10" s="77"/>
      <c r="F10" s="27"/>
      <c r="G10" s="3"/>
      <c r="H10" s="3"/>
      <c r="I10" s="81"/>
      <c r="J10" s="81"/>
      <c r="K10" s="77"/>
      <c r="L10" s="27"/>
    </row>
    <row r="11" spans="1:13" s="8" customFormat="1" ht="14.25" customHeight="1">
      <c r="A11" s="13" t="s">
        <v>12</v>
      </c>
      <c r="B11" s="83" t="s">
        <v>0</v>
      </c>
      <c r="C11" s="46">
        <v>2012</v>
      </c>
      <c r="D11" s="46">
        <v>3</v>
      </c>
      <c r="E11" s="46">
        <v>31</v>
      </c>
      <c r="F11" s="28">
        <f>TRUNC((C11*12+D11)*30+E11)</f>
        <v>724441</v>
      </c>
      <c r="G11" s="25" t="s">
        <v>21</v>
      </c>
      <c r="H11" s="84" t="s">
        <v>0</v>
      </c>
      <c r="I11" s="46"/>
      <c r="J11" s="46"/>
      <c r="K11" s="46"/>
      <c r="L11" s="28">
        <f>TRUNC((I11*12+J11)*30+K11)</f>
        <v>0</v>
      </c>
    </row>
    <row r="12" spans="1:13" s="8" customFormat="1" ht="14.25" customHeight="1">
      <c r="A12" s="13" t="s">
        <v>13</v>
      </c>
      <c r="B12" s="84"/>
      <c r="C12" s="46">
        <v>1983</v>
      </c>
      <c r="D12" s="46">
        <v>10</v>
      </c>
      <c r="E12" s="46">
        <v>23</v>
      </c>
      <c r="F12" s="28">
        <f>TRUNC((C12*12+D12)*30+E12)</f>
        <v>714203</v>
      </c>
      <c r="G12" s="25" t="s">
        <v>22</v>
      </c>
      <c r="H12" s="84"/>
      <c r="I12" s="46"/>
      <c r="J12" s="46"/>
      <c r="K12" s="46"/>
      <c r="L12" s="28">
        <f>TRUNC((I12*12+J12)*30+K12)</f>
        <v>0</v>
      </c>
    </row>
    <row r="13" spans="1:13" s="8" customFormat="1" ht="15" customHeight="1">
      <c r="B13" s="84"/>
      <c r="C13" s="35">
        <f>TRUNC(F13/360)</f>
        <v>28</v>
      </c>
      <c r="D13" s="35">
        <f>TRUNC((F13-C13*360)/30)</f>
        <v>5</v>
      </c>
      <c r="E13" s="35">
        <f>TRUNC(F13-C13*360-D13*30)</f>
        <v>8</v>
      </c>
      <c r="F13" s="28">
        <f>F11-F12</f>
        <v>10238</v>
      </c>
      <c r="G13" s="25" t="s">
        <v>23</v>
      </c>
      <c r="H13" s="84"/>
      <c r="I13" s="35">
        <f>TRUNC(L13/360)</f>
        <v>0</v>
      </c>
      <c r="J13" s="35">
        <f>TRUNC((L13-I13*360)/30)</f>
        <v>0</v>
      </c>
      <c r="K13" s="35">
        <f>TRUNC(L13-I13*360-J13*30)</f>
        <v>0</v>
      </c>
      <c r="L13" s="28">
        <f>L11-L12</f>
        <v>0</v>
      </c>
    </row>
    <row r="14" spans="1:13" ht="14.25" customHeight="1">
      <c r="B14" s="73" t="s">
        <v>0</v>
      </c>
      <c r="C14" s="46"/>
      <c r="D14" s="46"/>
      <c r="E14" s="46"/>
      <c r="F14" s="28">
        <f>TRUNC((C14*12+D14)*30+E14)</f>
        <v>0</v>
      </c>
      <c r="G14" s="3"/>
      <c r="H14" s="73" t="s">
        <v>0</v>
      </c>
      <c r="I14" s="46"/>
      <c r="J14" s="46"/>
      <c r="K14" s="46"/>
      <c r="L14" s="28">
        <f>TRUNC((I14*12+J14)*30+K14)</f>
        <v>0</v>
      </c>
    </row>
    <row r="15" spans="1:13" ht="14.25" customHeight="1">
      <c r="B15" s="73"/>
      <c r="C15" s="46"/>
      <c r="D15" s="46"/>
      <c r="E15" s="46"/>
      <c r="F15" s="28">
        <f>TRUNC((C15*12+D15)*30+E15)</f>
        <v>0</v>
      </c>
      <c r="G15" s="3"/>
      <c r="H15" s="73"/>
      <c r="I15" s="46"/>
      <c r="J15" s="46"/>
      <c r="K15" s="46"/>
      <c r="L15" s="28">
        <f>TRUNC((I15*12+J15)*30+K15)</f>
        <v>0</v>
      </c>
    </row>
    <row r="16" spans="1:13" ht="14.25" customHeight="1">
      <c r="B16" s="73"/>
      <c r="C16" s="35">
        <f>TRUNC(F16/360)</f>
        <v>0</v>
      </c>
      <c r="D16" s="35">
        <f>TRUNC((F16-C16*360)/30)</f>
        <v>0</v>
      </c>
      <c r="E16" s="35">
        <f>TRUNC(F16-C16*360-D16*30)</f>
        <v>0</v>
      </c>
      <c r="F16" s="28">
        <f>F14-F15</f>
        <v>0</v>
      </c>
      <c r="G16" s="3"/>
      <c r="H16" s="73"/>
      <c r="I16" s="35">
        <f>TRUNC(L16/360)</f>
        <v>0</v>
      </c>
      <c r="J16" s="35">
        <f>TRUNC((L16-I16*360)/30)</f>
        <v>0</v>
      </c>
      <c r="K16" s="35">
        <f>TRUNC(L16-I16*360-J16*30)</f>
        <v>0</v>
      </c>
      <c r="L16" s="28">
        <f>L14-L15</f>
        <v>0</v>
      </c>
    </row>
    <row r="17" spans="1:12" ht="14.25" customHeight="1">
      <c r="B17" s="73" t="s">
        <v>0</v>
      </c>
      <c r="C17" s="46"/>
      <c r="D17" s="46"/>
      <c r="E17" s="46"/>
      <c r="F17" s="28">
        <f>TRUNC((C17*12+D17)*30+E17)</f>
        <v>0</v>
      </c>
      <c r="G17" s="3"/>
      <c r="H17" s="73" t="s">
        <v>0</v>
      </c>
      <c r="I17" s="46"/>
      <c r="J17" s="46"/>
      <c r="K17" s="46"/>
      <c r="L17" s="28">
        <f>TRUNC((I17*12+J17)*30+K17)</f>
        <v>0</v>
      </c>
    </row>
    <row r="18" spans="1:12" ht="14.25" customHeight="1">
      <c r="B18" s="73"/>
      <c r="C18" s="46"/>
      <c r="D18" s="46"/>
      <c r="E18" s="46"/>
      <c r="F18" s="28">
        <f>TRUNC((C18*12+D18)*30+E18)</f>
        <v>0</v>
      </c>
      <c r="G18" s="3"/>
      <c r="H18" s="73"/>
      <c r="I18" s="46"/>
      <c r="J18" s="46"/>
      <c r="K18" s="46"/>
      <c r="L18" s="28">
        <f>TRUNC((I18*12+J18)*30+K18)</f>
        <v>0</v>
      </c>
    </row>
    <row r="19" spans="1:12" ht="14.25" customHeight="1">
      <c r="B19" s="73"/>
      <c r="C19" s="35">
        <f>TRUNC(F19/360)</f>
        <v>0</v>
      </c>
      <c r="D19" s="35">
        <f>TRUNC((F19-C19*360)/30)</f>
        <v>0</v>
      </c>
      <c r="E19" s="35">
        <f>TRUNC(F19-C19*360-D19*30)</f>
        <v>0</v>
      </c>
      <c r="F19" s="28">
        <f>F17-F18</f>
        <v>0</v>
      </c>
      <c r="G19" s="3"/>
      <c r="H19" s="73"/>
      <c r="I19" s="35">
        <f>TRUNC(L19/360)</f>
        <v>0</v>
      </c>
      <c r="J19" s="35">
        <f>TRUNC((L19-I19*360)/30)</f>
        <v>0</v>
      </c>
      <c r="K19" s="35">
        <f>TRUNC(L19-I19*360-J19*30)</f>
        <v>0</v>
      </c>
      <c r="L19" s="28">
        <f>L17-L18</f>
        <v>0</v>
      </c>
    </row>
    <row r="20" spans="1:12" ht="14.25" customHeight="1">
      <c r="B20" s="73" t="s">
        <v>0</v>
      </c>
      <c r="C20" s="46"/>
      <c r="D20" s="46"/>
      <c r="E20" s="46"/>
      <c r="F20" s="28">
        <f>TRUNC((C20*12+D20)*30+E20)</f>
        <v>0</v>
      </c>
      <c r="G20" s="3"/>
      <c r="H20" s="73" t="s">
        <v>0</v>
      </c>
      <c r="I20" s="46"/>
      <c r="J20" s="46"/>
      <c r="K20" s="46"/>
      <c r="L20" s="28">
        <f>TRUNC((I20*12+J20)*30+K20)</f>
        <v>0</v>
      </c>
    </row>
    <row r="21" spans="1:12" ht="14.25" customHeight="1">
      <c r="B21" s="73"/>
      <c r="C21" s="46"/>
      <c r="D21" s="46"/>
      <c r="E21" s="46"/>
      <c r="F21" s="28">
        <f>TRUNC((C21*12+D21)*30+E21)</f>
        <v>0</v>
      </c>
      <c r="G21" s="3"/>
      <c r="H21" s="73"/>
      <c r="I21" s="46"/>
      <c r="J21" s="46"/>
      <c r="K21" s="46"/>
      <c r="L21" s="28">
        <f>TRUNC((I21*12+J21)*30+K21)</f>
        <v>0</v>
      </c>
    </row>
    <row r="22" spans="1:12" ht="14.25" customHeight="1">
      <c r="B22" s="73"/>
      <c r="C22" s="35">
        <f>TRUNC(F22/360)</f>
        <v>0</v>
      </c>
      <c r="D22" s="35">
        <f>TRUNC((F22-C22*360)/30)</f>
        <v>0</v>
      </c>
      <c r="E22" s="35">
        <f>TRUNC(F22-C22*360-D22*30)</f>
        <v>0</v>
      </c>
      <c r="F22" s="28">
        <f>F20-F21</f>
        <v>0</v>
      </c>
      <c r="G22" s="3"/>
      <c r="H22" s="73"/>
      <c r="I22" s="35">
        <f>TRUNC(L22/360)</f>
        <v>0</v>
      </c>
      <c r="J22" s="35">
        <f>TRUNC((L22-I22*360)/30)</f>
        <v>0</v>
      </c>
      <c r="K22" s="35">
        <f>TRUNC(L22-I22*360-J22*30)</f>
        <v>0</v>
      </c>
      <c r="L22" s="28">
        <f>L20-L21</f>
        <v>0</v>
      </c>
    </row>
    <row r="23" spans="1:12" ht="14.25" customHeight="1">
      <c r="B23" s="73" t="s">
        <v>0</v>
      </c>
      <c r="C23" s="46"/>
      <c r="D23" s="46"/>
      <c r="E23" s="46"/>
      <c r="F23" s="28">
        <f>TRUNC((C23*12+D23)*30+E23)</f>
        <v>0</v>
      </c>
      <c r="G23" s="4"/>
      <c r="H23" s="15" t="s">
        <v>1</v>
      </c>
      <c r="I23" s="35">
        <f>TRUNC(L23/360)</f>
        <v>0</v>
      </c>
      <c r="J23" s="35">
        <f>TRUNC((L23-I23*360)/30)</f>
        <v>0</v>
      </c>
      <c r="K23" s="35">
        <f>TRUNC(L23-I23*360-J23*30)</f>
        <v>0</v>
      </c>
      <c r="L23" s="29">
        <f>L13+L16+L19+L22</f>
        <v>0</v>
      </c>
    </row>
    <row r="24" spans="1:12" ht="14.25" customHeight="1">
      <c r="B24" s="73"/>
      <c r="C24" s="46"/>
      <c r="D24" s="46"/>
      <c r="E24" s="46"/>
      <c r="F24" s="28">
        <f>TRUNC((C24*12+D24)*30+E24)</f>
        <v>0</v>
      </c>
      <c r="G24" s="16"/>
      <c r="H24" s="75" t="s">
        <v>14</v>
      </c>
      <c r="I24" s="70">
        <f>I23</f>
        <v>0</v>
      </c>
      <c r="J24" s="70">
        <f>J23</f>
        <v>0</v>
      </c>
      <c r="K24" s="70">
        <f>K23</f>
        <v>0</v>
      </c>
      <c r="L24" s="30"/>
    </row>
    <row r="25" spans="1:12" ht="14.25" customHeight="1">
      <c r="B25" s="73"/>
      <c r="C25" s="35">
        <f>TRUNC(F25/360)</f>
        <v>0</v>
      </c>
      <c r="D25" s="35">
        <f>TRUNC((F25-C25*360)/30)</f>
        <v>0</v>
      </c>
      <c r="E25" s="35">
        <f>TRUNC(F25-C25*360-D25*30)</f>
        <v>0</v>
      </c>
      <c r="F25" s="28">
        <f>F23-F24</f>
        <v>0</v>
      </c>
      <c r="G25" s="16"/>
      <c r="H25" s="85"/>
      <c r="I25" s="71"/>
      <c r="J25" s="71"/>
      <c r="K25" s="71"/>
      <c r="L25" s="30"/>
    </row>
    <row r="26" spans="1:12" ht="14.25" customHeight="1" thickBot="1">
      <c r="A26" s="19"/>
      <c r="B26" s="24" t="s">
        <v>1</v>
      </c>
      <c r="C26" s="36">
        <f>TRUNC(F26/360)</f>
        <v>28</v>
      </c>
      <c r="D26" s="36">
        <f>TRUNC((F26-C26*360)/30)</f>
        <v>5</v>
      </c>
      <c r="E26" s="36">
        <f>TRUNC(F26-C26*360-D26*30)</f>
        <v>8</v>
      </c>
      <c r="F26" s="32">
        <f>F13+F16+F19+F22+F25</f>
        <v>10238</v>
      </c>
      <c r="G26" s="17"/>
      <c r="H26" s="86"/>
      <c r="I26" s="72"/>
      <c r="J26" s="72"/>
      <c r="K26" s="72"/>
      <c r="L26" s="30"/>
    </row>
    <row r="27" spans="1:12" ht="14.25" customHeight="1">
      <c r="A27" s="7" t="s">
        <v>15</v>
      </c>
      <c r="B27" s="87" t="s">
        <v>0</v>
      </c>
      <c r="C27" s="46"/>
      <c r="D27" s="46"/>
      <c r="E27" s="46"/>
      <c r="F27" s="28">
        <f>TRUNC((C27*12+D27)*30+E27)</f>
        <v>0</v>
      </c>
      <c r="G27" s="4"/>
      <c r="H27" s="83" t="s">
        <v>0</v>
      </c>
      <c r="I27" s="46">
        <v>2012</v>
      </c>
      <c r="J27" s="46">
        <v>3</v>
      </c>
      <c r="K27" s="46">
        <v>31</v>
      </c>
      <c r="L27" s="28">
        <f>TRUNC((I27*12+J27)*30+K27)</f>
        <v>724441</v>
      </c>
    </row>
    <row r="28" spans="1:12" ht="14.25" customHeight="1">
      <c r="A28" s="7" t="s">
        <v>16</v>
      </c>
      <c r="B28" s="73"/>
      <c r="C28" s="46"/>
      <c r="D28" s="46"/>
      <c r="E28" s="46"/>
      <c r="F28" s="28">
        <f>TRUNC((C28*12+D28)*30+E28)</f>
        <v>0</v>
      </c>
      <c r="G28" s="25" t="s">
        <v>27</v>
      </c>
      <c r="H28" s="84"/>
      <c r="I28" s="46">
        <v>1986</v>
      </c>
      <c r="J28" s="46">
        <v>10</v>
      </c>
      <c r="K28" s="46">
        <v>23</v>
      </c>
      <c r="L28" s="28">
        <f>TRUNC((I28*12+J28)*30+K28)</f>
        <v>715283</v>
      </c>
    </row>
    <row r="29" spans="1:12" ht="14.25" customHeight="1">
      <c r="A29" s="7" t="s">
        <v>17</v>
      </c>
      <c r="B29" s="73"/>
      <c r="C29" s="35">
        <f>TRUNC(F29/360)</f>
        <v>0</v>
      </c>
      <c r="D29" s="35">
        <f>TRUNC((F29-C29*360)/30)</f>
        <v>0</v>
      </c>
      <c r="E29" s="35">
        <f>TRUNC(F29-C29*360-D29*30)</f>
        <v>0</v>
      </c>
      <c r="F29" s="28">
        <f>F27-F28</f>
        <v>0</v>
      </c>
      <c r="G29" s="25" t="s">
        <v>24</v>
      </c>
      <c r="H29" s="84"/>
      <c r="I29" s="35">
        <f>TRUNC(L29/360)</f>
        <v>25</v>
      </c>
      <c r="J29" s="35">
        <f>TRUNC((L29-I29*360)/30)</f>
        <v>5</v>
      </c>
      <c r="K29" s="35">
        <f>TRUNC(L29-I29*360-J29*30)</f>
        <v>8</v>
      </c>
      <c r="L29" s="28">
        <f>L27-L28</f>
        <v>9158</v>
      </c>
    </row>
    <row r="30" spans="1:12" ht="14.25" customHeight="1">
      <c r="A30" s="7" t="s">
        <v>28</v>
      </c>
      <c r="B30" s="74" t="s">
        <v>14</v>
      </c>
      <c r="C30" s="70">
        <f>TRUNC(F29/2/360)</f>
        <v>0</v>
      </c>
      <c r="D30" s="70">
        <f>TRUNC((F29/2-C30*360)/30)</f>
        <v>0</v>
      </c>
      <c r="E30" s="70">
        <f>TRUNC((F29/2-C30*360-D30*30))</f>
        <v>0</v>
      </c>
      <c r="F30" s="28"/>
      <c r="G30" s="25" t="s">
        <v>25</v>
      </c>
      <c r="H30" s="73" t="s">
        <v>0</v>
      </c>
      <c r="I30" s="46"/>
      <c r="J30" s="46"/>
      <c r="K30" s="46"/>
      <c r="L30" s="28">
        <f>TRUNC((I30*12+J30)*30+K30)</f>
        <v>0</v>
      </c>
    </row>
    <row r="31" spans="1:12" ht="14.25" customHeight="1">
      <c r="A31" s="89" t="s">
        <v>29</v>
      </c>
      <c r="B31" s="74"/>
      <c r="C31" s="71"/>
      <c r="D31" s="71"/>
      <c r="E31" s="71"/>
      <c r="F31" s="31"/>
      <c r="G31" s="25"/>
      <c r="H31" s="73"/>
      <c r="I31" s="46"/>
      <c r="J31" s="46"/>
      <c r="K31" s="46"/>
      <c r="L31" s="28">
        <f>TRUNC((I31*12+J31)*30+K31)</f>
        <v>0</v>
      </c>
    </row>
    <row r="32" spans="1:12" ht="14.25" customHeight="1" thickBot="1">
      <c r="A32" s="90"/>
      <c r="B32" s="88"/>
      <c r="C32" s="72"/>
      <c r="D32" s="72"/>
      <c r="E32" s="72"/>
      <c r="F32" s="31"/>
      <c r="G32" s="4"/>
      <c r="H32" s="73"/>
      <c r="I32" s="35">
        <f>TRUNC(L32/360)</f>
        <v>0</v>
      </c>
      <c r="J32" s="35">
        <f>TRUNC((L32-I32*360)/30)</f>
        <v>0</v>
      </c>
      <c r="K32" s="35">
        <f>TRUNC(L32-I32*360-J32*30)</f>
        <v>0</v>
      </c>
      <c r="L32" s="28">
        <f>L30-L31</f>
        <v>0</v>
      </c>
    </row>
    <row r="33" spans="1:12" ht="14.25" customHeight="1">
      <c r="A33" s="7" t="s">
        <v>18</v>
      </c>
      <c r="B33" s="87" t="s">
        <v>0</v>
      </c>
      <c r="C33" s="46"/>
      <c r="D33" s="46"/>
      <c r="E33" s="46"/>
      <c r="F33" s="28">
        <f>TRUNC((C33*12+D33)*30+E33)</f>
        <v>0</v>
      </c>
      <c r="G33" s="4"/>
      <c r="H33" s="73" t="s">
        <v>0</v>
      </c>
      <c r="I33" s="46"/>
      <c r="J33" s="46"/>
      <c r="K33" s="46"/>
      <c r="L33" s="28">
        <f>TRUNC((I33*12+J33)*30+K33)</f>
        <v>0</v>
      </c>
    </row>
    <row r="34" spans="1:12" ht="14.25" customHeight="1">
      <c r="A34" s="7" t="s">
        <v>19</v>
      </c>
      <c r="B34" s="73"/>
      <c r="C34" s="46"/>
      <c r="D34" s="46"/>
      <c r="E34" s="46"/>
      <c r="F34" s="28">
        <f>TRUNC((C34*12+D34)*30+E34)</f>
        <v>0</v>
      </c>
      <c r="G34" s="4"/>
      <c r="H34" s="73"/>
      <c r="I34" s="46"/>
      <c r="J34" s="46"/>
      <c r="K34" s="46"/>
      <c r="L34" s="28">
        <f>TRUNC((I34*12+J34)*30+K34)</f>
        <v>0</v>
      </c>
    </row>
    <row r="35" spans="1:12" ht="14.25" customHeight="1">
      <c r="B35" s="73"/>
      <c r="C35" s="35">
        <f>TRUNC(F35/360)</f>
        <v>0</v>
      </c>
      <c r="D35" s="35">
        <f>TRUNC((F35-C35*360)/30)</f>
        <v>0</v>
      </c>
      <c r="E35" s="35">
        <f>TRUNC(F35-C35*360-D35*30)</f>
        <v>0</v>
      </c>
      <c r="F35" s="28">
        <f>F33-F34</f>
        <v>0</v>
      </c>
      <c r="G35" s="4"/>
      <c r="H35" s="73"/>
      <c r="I35" s="35">
        <f>TRUNC(L35/360)</f>
        <v>0</v>
      </c>
      <c r="J35" s="35">
        <f>TRUNC((L35-I35*360)/30)</f>
        <v>0</v>
      </c>
      <c r="K35" s="35">
        <f>TRUNC(L35-I35*360-J35*30)</f>
        <v>0</v>
      </c>
      <c r="L35" s="28">
        <f>L33-L34</f>
        <v>0</v>
      </c>
    </row>
    <row r="36" spans="1:12" ht="14.25" customHeight="1">
      <c r="B36" s="73" t="s">
        <v>0</v>
      </c>
      <c r="C36" s="46"/>
      <c r="D36" s="46"/>
      <c r="E36" s="46"/>
      <c r="F36" s="28">
        <f>TRUNC((C36*12+D36)*30+E36)</f>
        <v>0</v>
      </c>
      <c r="G36" s="4"/>
      <c r="H36" s="73" t="s">
        <v>0</v>
      </c>
      <c r="I36" s="46"/>
      <c r="J36" s="46"/>
      <c r="K36" s="46"/>
      <c r="L36" s="28">
        <f>TRUNC((I36*12+J36)*30+K36)</f>
        <v>0</v>
      </c>
    </row>
    <row r="37" spans="1:12" ht="14.25" customHeight="1">
      <c r="B37" s="73"/>
      <c r="C37" s="46"/>
      <c r="D37" s="46"/>
      <c r="E37" s="46"/>
      <c r="F37" s="28">
        <f>TRUNC((C37*12+D37)*30+E37)</f>
        <v>0</v>
      </c>
      <c r="G37" s="4"/>
      <c r="H37" s="73"/>
      <c r="I37" s="46"/>
      <c r="J37" s="46"/>
      <c r="K37" s="46"/>
      <c r="L37" s="28">
        <f>TRUNC((I37*12+J37)*30+K37)</f>
        <v>0</v>
      </c>
    </row>
    <row r="38" spans="1:12" ht="14.25" customHeight="1">
      <c r="B38" s="73"/>
      <c r="C38" s="35">
        <f>TRUNC(F38/360)</f>
        <v>0</v>
      </c>
      <c r="D38" s="35">
        <f>TRUNC((F38-C38*360)/30)</f>
        <v>0</v>
      </c>
      <c r="E38" s="35">
        <f>TRUNC(F38-C38*360-D38*30)</f>
        <v>0</v>
      </c>
      <c r="F38" s="28">
        <f>F36-F37</f>
        <v>0</v>
      </c>
      <c r="G38" s="4"/>
      <c r="H38" s="73"/>
      <c r="I38" s="35">
        <f>TRUNC(L38/360)</f>
        <v>0</v>
      </c>
      <c r="J38" s="35">
        <f>TRUNC((L38-I38*360)/30)</f>
        <v>0</v>
      </c>
      <c r="K38" s="35">
        <f>TRUNC(L38-I38*360-J38*30)</f>
        <v>0</v>
      </c>
      <c r="L38" s="28">
        <f>L36-L37</f>
        <v>0</v>
      </c>
    </row>
    <row r="39" spans="1:12" ht="14.25" customHeight="1">
      <c r="B39" s="73" t="s">
        <v>0</v>
      </c>
      <c r="C39" s="46"/>
      <c r="D39" s="46"/>
      <c r="E39" s="46"/>
      <c r="F39" s="28">
        <f>TRUNC((C39*12+D39)*30+E39)</f>
        <v>0</v>
      </c>
      <c r="G39" s="4"/>
      <c r="H39" s="73" t="s">
        <v>0</v>
      </c>
      <c r="I39" s="46"/>
      <c r="J39" s="46"/>
      <c r="K39" s="46"/>
      <c r="L39" s="28">
        <f>TRUNC((I39*12+J39)*30+K39)</f>
        <v>0</v>
      </c>
    </row>
    <row r="40" spans="1:12" ht="14.25" customHeight="1">
      <c r="B40" s="73"/>
      <c r="C40" s="46"/>
      <c r="D40" s="46"/>
      <c r="E40" s="46"/>
      <c r="F40" s="28">
        <f>TRUNC((C40*12+D40)*30+E40)</f>
        <v>0</v>
      </c>
      <c r="G40" s="4"/>
      <c r="H40" s="73"/>
      <c r="I40" s="46"/>
      <c r="J40" s="46"/>
      <c r="K40" s="46"/>
      <c r="L40" s="28">
        <f>TRUNC((I40*12+J40)*30+K40)</f>
        <v>0</v>
      </c>
    </row>
    <row r="41" spans="1:12" ht="14.25" customHeight="1">
      <c r="B41" s="73"/>
      <c r="C41" s="35">
        <f>TRUNC(F41/360)</f>
        <v>0</v>
      </c>
      <c r="D41" s="35">
        <f>TRUNC((F41-C41*360)/30)</f>
        <v>0</v>
      </c>
      <c r="E41" s="35">
        <f>TRUNC(F41-C41*360-D41*30)</f>
        <v>0</v>
      </c>
      <c r="F41" s="28">
        <f>F39-F40</f>
        <v>0</v>
      </c>
      <c r="G41" s="4"/>
      <c r="H41" s="73"/>
      <c r="I41" s="35">
        <f>TRUNC(L41/360)</f>
        <v>0</v>
      </c>
      <c r="J41" s="35">
        <f>TRUNC((L41-I41*360)/30)</f>
        <v>0</v>
      </c>
      <c r="K41" s="35">
        <f>TRUNC(L41-I41*360-J41*30)</f>
        <v>0</v>
      </c>
      <c r="L41" s="28">
        <f>L39-L40</f>
        <v>0</v>
      </c>
    </row>
    <row r="42" spans="1:12" ht="14.25" customHeight="1">
      <c r="B42" s="73" t="s">
        <v>0</v>
      </c>
      <c r="C42" s="46"/>
      <c r="D42" s="46"/>
      <c r="E42" s="46"/>
      <c r="F42" s="28">
        <f>TRUNC((C42*12+D42)*30+E42)</f>
        <v>0</v>
      </c>
      <c r="G42" s="4"/>
      <c r="H42" s="73" t="s">
        <v>0</v>
      </c>
      <c r="I42" s="46"/>
      <c r="J42" s="46"/>
      <c r="K42" s="46"/>
      <c r="L42" s="28">
        <f>TRUNC((I42*12+J42)*30+K42)</f>
        <v>0</v>
      </c>
    </row>
    <row r="43" spans="1:12" ht="14.25" customHeight="1">
      <c r="B43" s="73"/>
      <c r="C43" s="46"/>
      <c r="D43" s="46"/>
      <c r="E43" s="46"/>
      <c r="F43" s="28">
        <f>TRUNC((C43*12+D43)*30+E43)</f>
        <v>0</v>
      </c>
      <c r="G43" s="4"/>
      <c r="H43" s="73"/>
      <c r="I43" s="46"/>
      <c r="J43" s="46"/>
      <c r="K43" s="46"/>
      <c r="L43" s="28">
        <f>TRUNC((I43*12+J43)*30+K43)</f>
        <v>0</v>
      </c>
    </row>
    <row r="44" spans="1:12" ht="14.25" customHeight="1">
      <c r="B44" s="73"/>
      <c r="C44" s="35">
        <f>TRUNC(F44/360)</f>
        <v>0</v>
      </c>
      <c r="D44" s="35">
        <f>TRUNC((F44-C44*360)/30)</f>
        <v>0</v>
      </c>
      <c r="E44" s="35">
        <f>TRUNC(F44-C44*360-D44*30)</f>
        <v>0</v>
      </c>
      <c r="F44" s="28">
        <f>F42-F43</f>
        <v>0</v>
      </c>
      <c r="G44" s="4"/>
      <c r="H44" s="73"/>
      <c r="I44" s="35">
        <f>TRUNC(L44/360)</f>
        <v>0</v>
      </c>
      <c r="J44" s="35">
        <f>TRUNC((L44-I44*360)/30)</f>
        <v>0</v>
      </c>
      <c r="K44" s="35">
        <f>TRUNC(L44-I44*360-J44*30)</f>
        <v>0</v>
      </c>
      <c r="L44" s="28">
        <f>L42-L43</f>
        <v>0</v>
      </c>
    </row>
    <row r="45" spans="1:12" ht="14.25" customHeight="1">
      <c r="B45" s="15" t="s">
        <v>1</v>
      </c>
      <c r="C45" s="35">
        <f>TRUNC(F45/360)</f>
        <v>0</v>
      </c>
      <c r="D45" s="35">
        <f>TRUNC((F45-C45*360)/30)</f>
        <v>0</v>
      </c>
      <c r="E45" s="35">
        <f>TRUNC(F45-C45*360-D45*30)</f>
        <v>0</v>
      </c>
      <c r="F45" s="29">
        <f>F35+F38+F41+F44</f>
        <v>0</v>
      </c>
      <c r="G45" s="4"/>
      <c r="H45" s="15" t="s">
        <v>1</v>
      </c>
      <c r="I45" s="35">
        <f>TRUNC(L45/360)</f>
        <v>25</v>
      </c>
      <c r="J45" s="35">
        <f>TRUNC((L45-I45*360)/30)</f>
        <v>5</v>
      </c>
      <c r="K45" s="35">
        <f>TRUNC(L45-I45*360-J45*30)</f>
        <v>8</v>
      </c>
      <c r="L45" s="29">
        <f>L29+L32+L35+L38+L41+L44</f>
        <v>9158</v>
      </c>
    </row>
    <row r="46" spans="1:12" ht="14.25" customHeight="1">
      <c r="B46" s="74" t="s">
        <v>14</v>
      </c>
      <c r="C46" s="70">
        <f>TRUNC(F45*2/360)</f>
        <v>0</v>
      </c>
      <c r="D46" s="70">
        <f>TRUNC((F45*2-C46*360)/30)</f>
        <v>0</v>
      </c>
      <c r="E46" s="70">
        <f>TRUNC((F45*2-C46*360-D46*30))</f>
        <v>0</v>
      </c>
      <c r="F46" s="30"/>
      <c r="G46" s="4"/>
      <c r="H46" s="74" t="s">
        <v>14</v>
      </c>
      <c r="I46" s="70">
        <f>TRUNC(L45/2/360)</f>
        <v>12</v>
      </c>
      <c r="J46" s="70">
        <f>TRUNC((L45/2-I46*360)/30)</f>
        <v>8</v>
      </c>
      <c r="K46" s="70">
        <f>TRUNC((L45/2-I46*360-J46*30))</f>
        <v>19</v>
      </c>
      <c r="L46" s="30"/>
    </row>
    <row r="47" spans="1:12" ht="14.25" customHeight="1">
      <c r="B47" s="74"/>
      <c r="C47" s="71"/>
      <c r="D47" s="71"/>
      <c r="E47" s="71"/>
      <c r="F47" s="30"/>
      <c r="G47" s="4"/>
      <c r="H47" s="74"/>
      <c r="I47" s="71"/>
      <c r="J47" s="71"/>
      <c r="K47" s="71"/>
      <c r="L47" s="30"/>
    </row>
    <row r="48" spans="1:12" ht="14.25" customHeight="1" thickBot="1">
      <c r="B48" s="75"/>
      <c r="C48" s="82"/>
      <c r="D48" s="82"/>
      <c r="E48" s="82"/>
      <c r="F48" s="30"/>
      <c r="G48" s="4"/>
      <c r="H48" s="75"/>
      <c r="I48" s="72"/>
      <c r="J48" s="72"/>
      <c r="K48" s="72"/>
      <c r="L48" s="30"/>
    </row>
    <row r="49" spans="1:13" ht="14.25" customHeight="1">
      <c r="B49" s="21"/>
      <c r="C49" s="37" t="s">
        <v>20</v>
      </c>
      <c r="D49" s="38"/>
      <c r="E49" s="38"/>
      <c r="F49" s="22"/>
      <c r="G49" s="26"/>
      <c r="H49" s="23"/>
      <c r="I49" s="35">
        <f>TRUNC(L49/360)</f>
        <v>41</v>
      </c>
      <c r="J49" s="35">
        <f>TRUNC((L49-I49*360)/30)</f>
        <v>1</v>
      </c>
      <c r="K49" s="35">
        <f>TRUNC(L49-I49*360-J49*30)</f>
        <v>27</v>
      </c>
      <c r="L49" s="30">
        <f>F26+TRUNC(F29/2)+F45*2+L23+TRUNC(L45/2)</f>
        <v>14817</v>
      </c>
    </row>
    <row r="50" spans="1:13" ht="6" customHeight="1" thickBot="1">
      <c r="B50" s="33"/>
      <c r="C50" s="19"/>
      <c r="D50" s="20"/>
      <c r="E50" s="20"/>
      <c r="F50" s="20"/>
      <c r="G50" s="34"/>
      <c r="H50" s="34"/>
      <c r="I50" s="18"/>
      <c r="J50" s="18"/>
      <c r="K50" s="18"/>
      <c r="L50" s="30"/>
    </row>
    <row r="51" spans="1:13" ht="14.25" customHeight="1">
      <c r="B51" s="12"/>
      <c r="D51" s="4"/>
      <c r="E51" s="4"/>
      <c r="F51" s="4"/>
      <c r="G51" s="4"/>
      <c r="H51" s="4"/>
      <c r="I51" s="4"/>
      <c r="J51" s="4"/>
      <c r="K51" s="4"/>
      <c r="L51" s="4"/>
    </row>
    <row r="52" spans="1:13" ht="14.25" customHeight="1">
      <c r="A52" s="14" t="s">
        <v>26</v>
      </c>
      <c r="B52" s="12"/>
      <c r="C52" s="78"/>
      <c r="D52" s="79"/>
      <c r="E52" s="79"/>
      <c r="F52" s="79"/>
      <c r="G52" s="79"/>
      <c r="H52" s="79"/>
      <c r="I52" s="79"/>
      <c r="J52" s="79"/>
      <c r="K52" s="79"/>
      <c r="L52" s="30"/>
    </row>
    <row r="53" spans="1:13" s="39" customFormat="1" ht="14.25" hidden="1" customHeight="1">
      <c r="B53" s="38"/>
      <c r="D53" s="30"/>
      <c r="E53" s="30"/>
      <c r="F53" s="30"/>
      <c r="G53" s="30"/>
      <c r="H53" s="30"/>
      <c r="I53" s="30"/>
      <c r="J53" s="30"/>
      <c r="K53" s="30"/>
      <c r="L53" s="30"/>
    </row>
    <row r="54" spans="1:13" s="39" customFormat="1" ht="14.25" hidden="1" customHeight="1">
      <c r="B54" s="38"/>
      <c r="D54" s="30"/>
      <c r="E54" s="30"/>
      <c r="F54" s="30"/>
      <c r="G54" s="30"/>
      <c r="H54" s="30"/>
      <c r="I54" s="30"/>
      <c r="J54" s="30"/>
      <c r="K54" s="30"/>
      <c r="L54" s="30"/>
    </row>
    <row r="55" spans="1:13" ht="14.25" customHeight="1">
      <c r="B55" s="12"/>
      <c r="D55" s="4"/>
      <c r="E55" s="4"/>
      <c r="F55" s="4"/>
      <c r="G55" s="4"/>
      <c r="H55" s="4"/>
      <c r="I55" s="4"/>
      <c r="J55" s="4"/>
      <c r="K55" s="4"/>
      <c r="L55" s="4"/>
    </row>
    <row r="56" spans="1:13" ht="14.25" customHeight="1">
      <c r="A56" s="49" t="s">
        <v>43</v>
      </c>
      <c r="B56" s="50"/>
      <c r="D56" s="4"/>
      <c r="E56" s="4"/>
      <c r="F56" s="4"/>
      <c r="G56" s="4"/>
      <c r="H56" s="4"/>
      <c r="I56" s="4"/>
      <c r="J56" s="4"/>
      <c r="K56" s="4"/>
      <c r="L56" s="4"/>
    </row>
    <row r="57" spans="1:13" ht="54" customHeight="1">
      <c r="A57" s="48"/>
      <c r="B57" s="48"/>
      <c r="C57" s="48"/>
      <c r="D57" s="48"/>
      <c r="E57" s="48"/>
      <c r="F57" s="48"/>
      <c r="G57" s="48"/>
      <c r="H57" s="48"/>
      <c r="I57" s="48"/>
      <c r="J57" s="48"/>
      <c r="K57" s="48"/>
    </row>
    <row r="58" spans="1:13" ht="12.75" hidden="1" customHeight="1">
      <c r="K58" s="6"/>
      <c r="L58" s="6"/>
    </row>
    <row r="59" spans="1:13" ht="12.75" hidden="1" customHeight="1">
      <c r="K59" s="6"/>
      <c r="L59" s="6"/>
      <c r="M59" s="5"/>
    </row>
    <row r="60" spans="1:13" ht="18.75" customHeight="1">
      <c r="A60" s="65" t="s">
        <v>41</v>
      </c>
      <c r="B60" s="65"/>
      <c r="C60" s="65"/>
      <c r="D60" s="65"/>
      <c r="E60" s="65"/>
      <c r="F60" s="65"/>
      <c r="G60" s="65"/>
      <c r="H60" s="65"/>
      <c r="I60" s="65"/>
      <c r="J60" s="65"/>
      <c r="K60" s="65"/>
      <c r="L60" s="10"/>
    </row>
    <row r="61" spans="1:13" ht="20.25" customHeight="1">
      <c r="A61" s="66"/>
      <c r="B61" s="66"/>
      <c r="C61" s="66"/>
      <c r="D61" s="66"/>
      <c r="E61" s="66"/>
      <c r="F61" s="66"/>
      <c r="G61" s="66"/>
      <c r="H61" s="66"/>
      <c r="I61" s="66"/>
      <c r="J61" s="66"/>
      <c r="K61" s="66"/>
      <c r="L61" s="9"/>
    </row>
    <row r="62" spans="1:13" ht="21.75" customHeight="1">
      <c r="A62" s="67">
        <f>A5</f>
        <v>0</v>
      </c>
      <c r="B62" s="67"/>
      <c r="C62" s="67"/>
      <c r="D62" s="67"/>
      <c r="E62" s="67"/>
      <c r="F62" s="67"/>
      <c r="G62" s="67"/>
      <c r="H62" s="67"/>
      <c r="I62" s="67"/>
      <c r="J62" s="67"/>
      <c r="K62" s="67"/>
      <c r="L62" s="1"/>
    </row>
    <row r="63" spans="1:13" ht="2.25" customHeight="1">
      <c r="A63" s="68"/>
      <c r="B63" s="68"/>
      <c r="C63" s="68"/>
      <c r="D63" s="68"/>
      <c r="E63" s="68"/>
      <c r="F63" s="68"/>
      <c r="G63" s="68"/>
      <c r="H63" s="68"/>
      <c r="I63" s="68"/>
      <c r="J63" s="68"/>
      <c r="K63" s="68"/>
      <c r="L63" s="1"/>
    </row>
    <row r="64" spans="1:13" ht="10.5" customHeight="1">
      <c r="A64" s="61"/>
      <c r="B64" s="61"/>
      <c r="C64" s="61"/>
      <c r="D64" s="61"/>
      <c r="E64" s="61"/>
      <c r="F64" s="61"/>
      <c r="G64" s="61"/>
      <c r="H64" s="61"/>
      <c r="I64" s="61"/>
      <c r="J64" s="61"/>
      <c r="K64" s="61"/>
      <c r="L64" s="11"/>
    </row>
    <row r="65" spans="1:12" ht="11.25" customHeight="1">
      <c r="D65" s="2"/>
      <c r="E65" s="3"/>
      <c r="F65" s="3"/>
      <c r="G65" s="3"/>
      <c r="H65" s="3"/>
      <c r="I65" s="4"/>
      <c r="J65" s="4"/>
      <c r="K65" s="4"/>
      <c r="L65" s="4"/>
    </row>
    <row r="66" spans="1:12" s="39" customFormat="1" ht="24" customHeight="1">
      <c r="A66" s="54"/>
      <c r="B66" s="62"/>
      <c r="C66" s="63"/>
      <c r="D66" s="63"/>
      <c r="E66" s="64"/>
      <c r="F66" s="27"/>
      <c r="G66" s="29"/>
      <c r="H66" s="29"/>
      <c r="I66" s="63"/>
      <c r="J66" s="63"/>
      <c r="K66" s="64"/>
      <c r="L66" s="27"/>
    </row>
    <row r="67" spans="1:12" s="39" customFormat="1" ht="24" customHeight="1">
      <c r="A67" s="54">
        <f>A10</f>
        <v>0</v>
      </c>
      <c r="B67" s="54"/>
      <c r="C67" s="63"/>
      <c r="D67" s="63"/>
      <c r="E67" s="64"/>
      <c r="F67" s="27"/>
      <c r="G67" s="29"/>
      <c r="H67" s="29"/>
      <c r="I67" s="63"/>
      <c r="J67" s="63"/>
      <c r="K67" s="64"/>
      <c r="L67" s="27"/>
    </row>
    <row r="68" spans="1:12" s="43" customFormat="1" ht="14.25" customHeight="1">
      <c r="A68" s="40"/>
      <c r="B68" s="60"/>
      <c r="C68" s="41">
        <f t="shared" ref="C68:E87" si="0">C11</f>
        <v>2012</v>
      </c>
      <c r="D68" s="41">
        <f t="shared" si="0"/>
        <v>3</v>
      </c>
      <c r="E68" s="41">
        <f t="shared" si="0"/>
        <v>31</v>
      </c>
      <c r="F68" s="28">
        <f>TRUNC((C68*12+D68)*30+E68)</f>
        <v>724441</v>
      </c>
      <c r="G68" s="42"/>
      <c r="H68" s="60"/>
      <c r="I68" s="41">
        <f t="shared" ref="I68:K81" si="1">I11</f>
        <v>0</v>
      </c>
      <c r="J68" s="41">
        <f t="shared" si="1"/>
        <v>0</v>
      </c>
      <c r="K68" s="41">
        <f t="shared" si="1"/>
        <v>0</v>
      </c>
      <c r="L68" s="28">
        <f>TRUNC((I68*12+J68)*30+K68)</f>
        <v>0</v>
      </c>
    </row>
    <row r="69" spans="1:12" s="43" customFormat="1" ht="14.25" customHeight="1">
      <c r="A69" s="40"/>
      <c r="B69" s="60"/>
      <c r="C69" s="41">
        <f t="shared" si="0"/>
        <v>1983</v>
      </c>
      <c r="D69" s="41">
        <f t="shared" si="0"/>
        <v>10</v>
      </c>
      <c r="E69" s="41">
        <f t="shared" si="0"/>
        <v>23</v>
      </c>
      <c r="F69" s="28">
        <f>TRUNC((C69*12+D69)*30+E69)</f>
        <v>714203</v>
      </c>
      <c r="G69" s="42"/>
      <c r="H69" s="60"/>
      <c r="I69" s="41">
        <f t="shared" si="1"/>
        <v>0</v>
      </c>
      <c r="J69" s="41">
        <f t="shared" si="1"/>
        <v>0</v>
      </c>
      <c r="K69" s="41">
        <f t="shared" si="1"/>
        <v>0</v>
      </c>
      <c r="L69" s="28">
        <f>TRUNC((I69*12+J69)*30+K69)</f>
        <v>0</v>
      </c>
    </row>
    <row r="70" spans="1:12" s="43" customFormat="1" ht="15" customHeight="1">
      <c r="B70" s="60"/>
      <c r="C70" s="41">
        <f t="shared" si="0"/>
        <v>28</v>
      </c>
      <c r="D70" s="41">
        <f t="shared" si="0"/>
        <v>5</v>
      </c>
      <c r="E70" s="41">
        <f t="shared" si="0"/>
        <v>8</v>
      </c>
      <c r="F70" s="28">
        <f>F68-F69</f>
        <v>10238</v>
      </c>
      <c r="G70" s="42"/>
      <c r="H70" s="60"/>
      <c r="I70" s="41">
        <f t="shared" si="1"/>
        <v>0</v>
      </c>
      <c r="J70" s="41">
        <f t="shared" si="1"/>
        <v>0</v>
      </c>
      <c r="K70" s="41">
        <f t="shared" si="1"/>
        <v>0</v>
      </c>
      <c r="L70" s="28">
        <f>L68-L69</f>
        <v>0</v>
      </c>
    </row>
    <row r="71" spans="1:12" s="39" customFormat="1" ht="14.25" customHeight="1">
      <c r="B71" s="54"/>
      <c r="C71" s="41">
        <f t="shared" si="0"/>
        <v>0</v>
      </c>
      <c r="D71" s="41">
        <f t="shared" si="0"/>
        <v>0</v>
      </c>
      <c r="E71" s="41">
        <f t="shared" si="0"/>
        <v>0</v>
      </c>
      <c r="F71" s="28">
        <f>TRUNC((C71*12+D71)*30+E71)</f>
        <v>0</v>
      </c>
      <c r="G71" s="29"/>
      <c r="H71" s="54"/>
      <c r="I71" s="41">
        <f t="shared" si="1"/>
        <v>0</v>
      </c>
      <c r="J71" s="41">
        <f t="shared" si="1"/>
        <v>0</v>
      </c>
      <c r="K71" s="41">
        <f t="shared" si="1"/>
        <v>0</v>
      </c>
      <c r="L71" s="28">
        <f>TRUNC((I71*12+J71)*30+K71)</f>
        <v>0</v>
      </c>
    </row>
    <row r="72" spans="1:12" s="39" customFormat="1" ht="14.25" customHeight="1">
      <c r="B72" s="54"/>
      <c r="C72" s="41">
        <f t="shared" si="0"/>
        <v>0</v>
      </c>
      <c r="D72" s="41">
        <f t="shared" si="0"/>
        <v>0</v>
      </c>
      <c r="E72" s="41">
        <f t="shared" si="0"/>
        <v>0</v>
      </c>
      <c r="F72" s="28">
        <f>TRUNC((C72*12+D72)*30+E72)</f>
        <v>0</v>
      </c>
      <c r="G72" s="29"/>
      <c r="H72" s="54"/>
      <c r="I72" s="41">
        <f t="shared" si="1"/>
        <v>0</v>
      </c>
      <c r="J72" s="41">
        <f t="shared" si="1"/>
        <v>0</v>
      </c>
      <c r="K72" s="41">
        <f t="shared" si="1"/>
        <v>0</v>
      </c>
      <c r="L72" s="28">
        <f>TRUNC((I72*12+J72)*30+K72)</f>
        <v>0</v>
      </c>
    </row>
    <row r="73" spans="1:12" s="39" customFormat="1" ht="14.25" customHeight="1">
      <c r="B73" s="54"/>
      <c r="C73" s="41">
        <f t="shared" si="0"/>
        <v>0</v>
      </c>
      <c r="D73" s="41">
        <f t="shared" si="0"/>
        <v>0</v>
      </c>
      <c r="E73" s="41">
        <f t="shared" si="0"/>
        <v>0</v>
      </c>
      <c r="F73" s="28">
        <f>F71-F72</f>
        <v>0</v>
      </c>
      <c r="G73" s="29"/>
      <c r="H73" s="54"/>
      <c r="I73" s="41">
        <f t="shared" si="1"/>
        <v>0</v>
      </c>
      <c r="J73" s="41">
        <f t="shared" si="1"/>
        <v>0</v>
      </c>
      <c r="K73" s="41">
        <f t="shared" si="1"/>
        <v>0</v>
      </c>
      <c r="L73" s="28">
        <f>L71-L72</f>
        <v>0</v>
      </c>
    </row>
    <row r="74" spans="1:12" s="39" customFormat="1" ht="14.25" customHeight="1">
      <c r="B74" s="54"/>
      <c r="C74" s="41">
        <f t="shared" si="0"/>
        <v>0</v>
      </c>
      <c r="D74" s="41">
        <f t="shared" si="0"/>
        <v>0</v>
      </c>
      <c r="E74" s="41">
        <f t="shared" si="0"/>
        <v>0</v>
      </c>
      <c r="F74" s="28">
        <f>TRUNC((C74*12+D74)*30+E74)</f>
        <v>0</v>
      </c>
      <c r="G74" s="29"/>
      <c r="H74" s="54"/>
      <c r="I74" s="41">
        <f t="shared" si="1"/>
        <v>0</v>
      </c>
      <c r="J74" s="41">
        <f t="shared" si="1"/>
        <v>0</v>
      </c>
      <c r="K74" s="41">
        <f t="shared" si="1"/>
        <v>0</v>
      </c>
      <c r="L74" s="28">
        <f>TRUNC((I74*12+J74)*30+K74)</f>
        <v>0</v>
      </c>
    </row>
    <row r="75" spans="1:12" s="39" customFormat="1" ht="14.25" customHeight="1">
      <c r="B75" s="54"/>
      <c r="C75" s="41">
        <f t="shared" si="0"/>
        <v>0</v>
      </c>
      <c r="D75" s="41">
        <f t="shared" si="0"/>
        <v>0</v>
      </c>
      <c r="E75" s="41">
        <f t="shared" si="0"/>
        <v>0</v>
      </c>
      <c r="F75" s="28">
        <f>TRUNC((C75*12+D75)*30+E75)</f>
        <v>0</v>
      </c>
      <c r="G75" s="29"/>
      <c r="H75" s="54"/>
      <c r="I75" s="41">
        <f t="shared" si="1"/>
        <v>0</v>
      </c>
      <c r="J75" s="41">
        <f t="shared" si="1"/>
        <v>0</v>
      </c>
      <c r="K75" s="41">
        <f t="shared" si="1"/>
        <v>0</v>
      </c>
      <c r="L75" s="28">
        <f>TRUNC((I75*12+J75)*30+K75)</f>
        <v>0</v>
      </c>
    </row>
    <row r="76" spans="1:12" s="39" customFormat="1" ht="14.25" customHeight="1">
      <c r="B76" s="54"/>
      <c r="C76" s="41">
        <f t="shared" si="0"/>
        <v>0</v>
      </c>
      <c r="D76" s="41">
        <f t="shared" si="0"/>
        <v>0</v>
      </c>
      <c r="E76" s="41">
        <f t="shared" si="0"/>
        <v>0</v>
      </c>
      <c r="F76" s="28">
        <f>F74-F75</f>
        <v>0</v>
      </c>
      <c r="G76" s="29"/>
      <c r="H76" s="54"/>
      <c r="I76" s="41">
        <f t="shared" si="1"/>
        <v>0</v>
      </c>
      <c r="J76" s="41">
        <f t="shared" si="1"/>
        <v>0</v>
      </c>
      <c r="K76" s="41">
        <f t="shared" si="1"/>
        <v>0</v>
      </c>
      <c r="L76" s="28">
        <f>L74-L75</f>
        <v>0</v>
      </c>
    </row>
    <row r="77" spans="1:12" s="39" customFormat="1" ht="14.25" customHeight="1">
      <c r="B77" s="54"/>
      <c r="C77" s="41">
        <f t="shared" si="0"/>
        <v>0</v>
      </c>
      <c r="D77" s="41">
        <f t="shared" si="0"/>
        <v>0</v>
      </c>
      <c r="E77" s="41">
        <f t="shared" si="0"/>
        <v>0</v>
      </c>
      <c r="F77" s="28">
        <f>TRUNC((C77*12+D77)*30+E77)</f>
        <v>0</v>
      </c>
      <c r="G77" s="29"/>
      <c r="H77" s="54"/>
      <c r="I77" s="41">
        <f t="shared" si="1"/>
        <v>0</v>
      </c>
      <c r="J77" s="41">
        <f t="shared" si="1"/>
        <v>0</v>
      </c>
      <c r="K77" s="41">
        <f t="shared" si="1"/>
        <v>0</v>
      </c>
      <c r="L77" s="28">
        <f>TRUNC((I77*12+J77)*30+K77)</f>
        <v>0</v>
      </c>
    </row>
    <row r="78" spans="1:12" s="39" customFormat="1" ht="14.25" customHeight="1">
      <c r="B78" s="54"/>
      <c r="C78" s="41">
        <f t="shared" si="0"/>
        <v>0</v>
      </c>
      <c r="D78" s="41">
        <f t="shared" si="0"/>
        <v>0</v>
      </c>
      <c r="E78" s="41">
        <f t="shared" si="0"/>
        <v>0</v>
      </c>
      <c r="F78" s="28">
        <f>TRUNC((C78*12+D78)*30+E78)</f>
        <v>0</v>
      </c>
      <c r="G78" s="29"/>
      <c r="H78" s="54"/>
      <c r="I78" s="41">
        <f t="shared" si="1"/>
        <v>0</v>
      </c>
      <c r="J78" s="41">
        <f t="shared" si="1"/>
        <v>0</v>
      </c>
      <c r="K78" s="41">
        <f t="shared" si="1"/>
        <v>0</v>
      </c>
      <c r="L78" s="28">
        <f>TRUNC((I78*12+J78)*30+K78)</f>
        <v>0</v>
      </c>
    </row>
    <row r="79" spans="1:12" s="39" customFormat="1" ht="14.25" customHeight="1">
      <c r="B79" s="54"/>
      <c r="C79" s="41">
        <f t="shared" si="0"/>
        <v>0</v>
      </c>
      <c r="D79" s="41">
        <f t="shared" si="0"/>
        <v>0</v>
      </c>
      <c r="E79" s="41">
        <f t="shared" si="0"/>
        <v>0</v>
      </c>
      <c r="F79" s="28">
        <f>F77-F78</f>
        <v>0</v>
      </c>
      <c r="G79" s="29"/>
      <c r="H79" s="54"/>
      <c r="I79" s="41">
        <f t="shared" si="1"/>
        <v>0</v>
      </c>
      <c r="J79" s="41">
        <f t="shared" si="1"/>
        <v>0</v>
      </c>
      <c r="K79" s="41">
        <f t="shared" si="1"/>
        <v>0</v>
      </c>
      <c r="L79" s="28">
        <f>L77-L78</f>
        <v>0</v>
      </c>
    </row>
    <row r="80" spans="1:12" s="39" customFormat="1" ht="14.25" customHeight="1">
      <c r="B80" s="54"/>
      <c r="C80" s="41">
        <f t="shared" si="0"/>
        <v>0</v>
      </c>
      <c r="D80" s="41">
        <f t="shared" si="0"/>
        <v>0</v>
      </c>
      <c r="E80" s="41">
        <f t="shared" si="0"/>
        <v>0</v>
      </c>
      <c r="F80" s="28">
        <f>TRUNC((C80*12+D80)*30+E80)</f>
        <v>0</v>
      </c>
      <c r="G80" s="30"/>
      <c r="H80" s="38"/>
      <c r="I80" s="41">
        <f t="shared" si="1"/>
        <v>0</v>
      </c>
      <c r="J80" s="41">
        <f t="shared" si="1"/>
        <v>0</v>
      </c>
      <c r="K80" s="41">
        <f t="shared" si="1"/>
        <v>0</v>
      </c>
      <c r="L80" s="29">
        <f>L70+L73+L76+L79</f>
        <v>0</v>
      </c>
    </row>
    <row r="81" spans="1:12" s="39" customFormat="1" ht="14.25" customHeight="1">
      <c r="B81" s="54"/>
      <c r="C81" s="41">
        <f t="shared" si="0"/>
        <v>0</v>
      </c>
      <c r="D81" s="41">
        <f t="shared" si="0"/>
        <v>0</v>
      </c>
      <c r="E81" s="41">
        <f t="shared" si="0"/>
        <v>0</v>
      </c>
      <c r="F81" s="28">
        <f>TRUNC((C81*12+D81)*30+E81)</f>
        <v>0</v>
      </c>
      <c r="G81" s="30"/>
      <c r="H81" s="53"/>
      <c r="I81" s="55">
        <f t="shared" si="1"/>
        <v>0</v>
      </c>
      <c r="J81" s="55">
        <f t="shared" si="1"/>
        <v>0</v>
      </c>
      <c r="K81" s="55">
        <f t="shared" si="1"/>
        <v>0</v>
      </c>
      <c r="L81" s="30"/>
    </row>
    <row r="82" spans="1:12" s="39" customFormat="1" ht="14.25" customHeight="1">
      <c r="B82" s="54"/>
      <c r="C82" s="41">
        <f t="shared" si="0"/>
        <v>0</v>
      </c>
      <c r="D82" s="41">
        <f t="shared" si="0"/>
        <v>0</v>
      </c>
      <c r="E82" s="41">
        <f t="shared" si="0"/>
        <v>0</v>
      </c>
      <c r="F82" s="28">
        <f>F80-F81</f>
        <v>0</v>
      </c>
      <c r="G82" s="30"/>
      <c r="H82" s="53"/>
      <c r="I82" s="55"/>
      <c r="J82" s="55"/>
      <c r="K82" s="55"/>
      <c r="L82" s="30"/>
    </row>
    <row r="83" spans="1:12" s="39" customFormat="1" ht="14.25" customHeight="1">
      <c r="B83" s="38"/>
      <c r="C83" s="41">
        <f t="shared" si="0"/>
        <v>28</v>
      </c>
      <c r="D83" s="41">
        <f t="shared" si="0"/>
        <v>5</v>
      </c>
      <c r="E83" s="41">
        <f t="shared" si="0"/>
        <v>8</v>
      </c>
      <c r="F83" s="29">
        <f>F70+F73+F76+F79+F82</f>
        <v>10238</v>
      </c>
      <c r="G83" s="30"/>
      <c r="H83" s="53"/>
      <c r="I83" s="55"/>
      <c r="J83" s="55"/>
      <c r="K83" s="55"/>
      <c r="L83" s="30"/>
    </row>
    <row r="84" spans="1:12" s="39" customFormat="1" ht="14.25" customHeight="1">
      <c r="A84" s="44"/>
      <c r="B84" s="54"/>
      <c r="C84" s="41">
        <f t="shared" si="0"/>
        <v>0</v>
      </c>
      <c r="D84" s="41">
        <f t="shared" si="0"/>
        <v>0</v>
      </c>
      <c r="E84" s="41">
        <f t="shared" si="0"/>
        <v>0</v>
      </c>
      <c r="F84" s="28">
        <f>TRUNC((C84*12+D84)*30+E84)</f>
        <v>0</v>
      </c>
      <c r="G84" s="30"/>
      <c r="H84" s="60"/>
      <c r="I84" s="41">
        <f t="shared" ref="I84:K102" si="2">I27</f>
        <v>2012</v>
      </c>
      <c r="J84" s="41">
        <f t="shared" si="2"/>
        <v>3</v>
      </c>
      <c r="K84" s="41">
        <f t="shared" si="2"/>
        <v>31</v>
      </c>
      <c r="L84" s="28">
        <f>TRUNC((I84*12+J84)*30+K84)</f>
        <v>724441</v>
      </c>
    </row>
    <row r="85" spans="1:12" s="39" customFormat="1" ht="14.25" customHeight="1">
      <c r="A85" s="44"/>
      <c r="B85" s="54"/>
      <c r="C85" s="41">
        <f t="shared" si="0"/>
        <v>0</v>
      </c>
      <c r="D85" s="41">
        <f t="shared" si="0"/>
        <v>0</v>
      </c>
      <c r="E85" s="41">
        <f t="shared" si="0"/>
        <v>0</v>
      </c>
      <c r="F85" s="28">
        <f>TRUNC((C85*12+D85)*30+E85)</f>
        <v>0</v>
      </c>
      <c r="G85" s="42"/>
      <c r="H85" s="60"/>
      <c r="I85" s="41">
        <f t="shared" si="2"/>
        <v>1986</v>
      </c>
      <c r="J85" s="41">
        <f t="shared" si="2"/>
        <v>10</v>
      </c>
      <c r="K85" s="41">
        <f t="shared" si="2"/>
        <v>23</v>
      </c>
      <c r="L85" s="28">
        <f>TRUNC((I85*12+J85)*30+K85)</f>
        <v>715283</v>
      </c>
    </row>
    <row r="86" spans="1:12" s="39" customFormat="1" ht="14.25" customHeight="1">
      <c r="A86" s="44"/>
      <c r="B86" s="54"/>
      <c r="C86" s="41">
        <f t="shared" si="0"/>
        <v>0</v>
      </c>
      <c r="D86" s="41">
        <f t="shared" si="0"/>
        <v>0</v>
      </c>
      <c r="E86" s="41">
        <f t="shared" si="0"/>
        <v>0</v>
      </c>
      <c r="F86" s="28">
        <f>F84-F85</f>
        <v>0</v>
      </c>
      <c r="G86" s="42"/>
      <c r="H86" s="60"/>
      <c r="I86" s="41">
        <f t="shared" si="2"/>
        <v>25</v>
      </c>
      <c r="J86" s="41">
        <f t="shared" si="2"/>
        <v>5</v>
      </c>
      <c r="K86" s="41">
        <f t="shared" si="2"/>
        <v>8</v>
      </c>
      <c r="L86" s="28">
        <f>L84-L85</f>
        <v>9158</v>
      </c>
    </row>
    <row r="87" spans="1:12" s="39" customFormat="1" ht="14.25" customHeight="1">
      <c r="A87" s="44"/>
      <c r="B87" s="53"/>
      <c r="C87" s="55">
        <f t="shared" si="0"/>
        <v>0</v>
      </c>
      <c r="D87" s="55">
        <f t="shared" si="0"/>
        <v>0</v>
      </c>
      <c r="E87" s="55">
        <f t="shared" si="0"/>
        <v>0</v>
      </c>
      <c r="F87" s="28"/>
      <c r="G87" s="42"/>
      <c r="H87" s="54"/>
      <c r="I87" s="41">
        <f t="shared" si="2"/>
        <v>0</v>
      </c>
      <c r="J87" s="41">
        <f t="shared" si="2"/>
        <v>0</v>
      </c>
      <c r="K87" s="41">
        <f t="shared" si="2"/>
        <v>0</v>
      </c>
      <c r="L87" s="28">
        <f>TRUNC((I87*12+J87)*30+K87)</f>
        <v>0</v>
      </c>
    </row>
    <row r="88" spans="1:12" s="39" customFormat="1" ht="14.25" customHeight="1">
      <c r="A88" s="58"/>
      <c r="B88" s="53"/>
      <c r="C88" s="55"/>
      <c r="D88" s="55"/>
      <c r="E88" s="55"/>
      <c r="F88" s="31"/>
      <c r="G88" s="42"/>
      <c r="H88" s="54"/>
      <c r="I88" s="41">
        <f t="shared" si="2"/>
        <v>0</v>
      </c>
      <c r="J88" s="41">
        <f t="shared" si="2"/>
        <v>0</v>
      </c>
      <c r="K88" s="41">
        <f t="shared" si="2"/>
        <v>0</v>
      </c>
      <c r="L88" s="28">
        <f>TRUNC((I88*12+J88)*30+K88)</f>
        <v>0</v>
      </c>
    </row>
    <row r="89" spans="1:12" s="39" customFormat="1" ht="14.25" customHeight="1">
      <c r="A89" s="59"/>
      <c r="B89" s="53"/>
      <c r="C89" s="55"/>
      <c r="D89" s="55"/>
      <c r="E89" s="55"/>
      <c r="F89" s="31"/>
      <c r="G89" s="30"/>
      <c r="H89" s="54"/>
      <c r="I89" s="41">
        <f t="shared" si="2"/>
        <v>0</v>
      </c>
      <c r="J89" s="41">
        <f t="shared" si="2"/>
        <v>0</v>
      </c>
      <c r="K89" s="41">
        <f t="shared" si="2"/>
        <v>0</v>
      </c>
      <c r="L89" s="28">
        <f>L87-L88</f>
        <v>0</v>
      </c>
    </row>
    <row r="90" spans="1:12" s="39" customFormat="1" ht="14.25" customHeight="1">
      <c r="A90" s="44"/>
      <c r="B90" s="54"/>
      <c r="C90" s="41">
        <f t="shared" ref="C90:E103" si="3">C33</f>
        <v>0</v>
      </c>
      <c r="D90" s="41">
        <f t="shared" si="3"/>
        <v>0</v>
      </c>
      <c r="E90" s="41">
        <f t="shared" si="3"/>
        <v>0</v>
      </c>
      <c r="F90" s="28">
        <f>TRUNC((C90*12+D90)*30+E90)</f>
        <v>0</v>
      </c>
      <c r="G90" s="30"/>
      <c r="H90" s="54"/>
      <c r="I90" s="41">
        <f t="shared" si="2"/>
        <v>0</v>
      </c>
      <c r="J90" s="41">
        <f t="shared" si="2"/>
        <v>0</v>
      </c>
      <c r="K90" s="41">
        <f t="shared" si="2"/>
        <v>0</v>
      </c>
      <c r="L90" s="28">
        <f>TRUNC((I90*12+J90)*30+K90)</f>
        <v>0</v>
      </c>
    </row>
    <row r="91" spans="1:12" s="39" customFormat="1" ht="14.25" customHeight="1">
      <c r="A91" s="44"/>
      <c r="B91" s="54"/>
      <c r="C91" s="41">
        <f t="shared" si="3"/>
        <v>0</v>
      </c>
      <c r="D91" s="41">
        <f t="shared" si="3"/>
        <v>0</v>
      </c>
      <c r="E91" s="41">
        <f t="shared" si="3"/>
        <v>0</v>
      </c>
      <c r="F91" s="28">
        <f>TRUNC((C91*12+D91)*30+E91)</f>
        <v>0</v>
      </c>
      <c r="G91" s="30"/>
      <c r="H91" s="54"/>
      <c r="I91" s="41">
        <f t="shared" si="2"/>
        <v>0</v>
      </c>
      <c r="J91" s="41">
        <f t="shared" si="2"/>
        <v>0</v>
      </c>
      <c r="K91" s="41">
        <f t="shared" si="2"/>
        <v>0</v>
      </c>
      <c r="L91" s="28">
        <f>TRUNC((I91*12+J91)*30+K91)</f>
        <v>0</v>
      </c>
    </row>
    <row r="92" spans="1:12" s="39" customFormat="1" ht="14.25" customHeight="1">
      <c r="B92" s="54"/>
      <c r="C92" s="41">
        <f t="shared" si="3"/>
        <v>0</v>
      </c>
      <c r="D92" s="41">
        <f t="shared" si="3"/>
        <v>0</v>
      </c>
      <c r="E92" s="41">
        <f t="shared" si="3"/>
        <v>0</v>
      </c>
      <c r="F92" s="28">
        <f>F90-F91</f>
        <v>0</v>
      </c>
      <c r="G92" s="30"/>
      <c r="H92" s="54"/>
      <c r="I92" s="41">
        <f t="shared" si="2"/>
        <v>0</v>
      </c>
      <c r="J92" s="41">
        <f t="shared" si="2"/>
        <v>0</v>
      </c>
      <c r="K92" s="41">
        <f t="shared" si="2"/>
        <v>0</v>
      </c>
      <c r="L92" s="28">
        <f>L90-L91</f>
        <v>0</v>
      </c>
    </row>
    <row r="93" spans="1:12" s="39" customFormat="1" ht="14.25" customHeight="1">
      <c r="B93" s="54"/>
      <c r="C93" s="41">
        <f t="shared" si="3"/>
        <v>0</v>
      </c>
      <c r="D93" s="41">
        <f t="shared" si="3"/>
        <v>0</v>
      </c>
      <c r="E93" s="41">
        <f t="shared" si="3"/>
        <v>0</v>
      </c>
      <c r="F93" s="28">
        <f>TRUNC((C93*12+D93)*30+E93)</f>
        <v>0</v>
      </c>
      <c r="G93" s="30"/>
      <c r="H93" s="54"/>
      <c r="I93" s="41">
        <f t="shared" si="2"/>
        <v>0</v>
      </c>
      <c r="J93" s="41">
        <f t="shared" si="2"/>
        <v>0</v>
      </c>
      <c r="K93" s="41">
        <f t="shared" si="2"/>
        <v>0</v>
      </c>
      <c r="L93" s="28">
        <f>TRUNC((I93*12+J93)*30+K93)</f>
        <v>0</v>
      </c>
    </row>
    <row r="94" spans="1:12" s="39" customFormat="1" ht="14.25" customHeight="1">
      <c r="B94" s="54"/>
      <c r="C94" s="41">
        <f t="shared" si="3"/>
        <v>0</v>
      </c>
      <c r="D94" s="41">
        <f t="shared" si="3"/>
        <v>0</v>
      </c>
      <c r="E94" s="41">
        <f t="shared" si="3"/>
        <v>0</v>
      </c>
      <c r="F94" s="28">
        <f>TRUNC((C94*12+D94)*30+E94)</f>
        <v>0</v>
      </c>
      <c r="G94" s="30"/>
      <c r="H94" s="54"/>
      <c r="I94" s="41">
        <f t="shared" si="2"/>
        <v>0</v>
      </c>
      <c r="J94" s="41">
        <f t="shared" si="2"/>
        <v>0</v>
      </c>
      <c r="K94" s="41">
        <f t="shared" si="2"/>
        <v>0</v>
      </c>
      <c r="L94" s="28">
        <f>TRUNC((I94*12+J94)*30+K94)</f>
        <v>0</v>
      </c>
    </row>
    <row r="95" spans="1:12" s="39" customFormat="1" ht="14.25" customHeight="1">
      <c r="B95" s="54"/>
      <c r="C95" s="41">
        <f t="shared" si="3"/>
        <v>0</v>
      </c>
      <c r="D95" s="41">
        <f t="shared" si="3"/>
        <v>0</v>
      </c>
      <c r="E95" s="41">
        <f t="shared" si="3"/>
        <v>0</v>
      </c>
      <c r="F95" s="28">
        <f>F93-F94</f>
        <v>0</v>
      </c>
      <c r="G95" s="30"/>
      <c r="H95" s="54"/>
      <c r="I95" s="41">
        <f t="shared" si="2"/>
        <v>0</v>
      </c>
      <c r="J95" s="41">
        <f t="shared" si="2"/>
        <v>0</v>
      </c>
      <c r="K95" s="41">
        <f t="shared" si="2"/>
        <v>0</v>
      </c>
      <c r="L95" s="28">
        <f>L93-L94</f>
        <v>0</v>
      </c>
    </row>
    <row r="96" spans="1:12" s="39" customFormat="1" ht="14.25" customHeight="1">
      <c r="B96" s="54"/>
      <c r="C96" s="41">
        <f t="shared" si="3"/>
        <v>0</v>
      </c>
      <c r="D96" s="41">
        <f t="shared" si="3"/>
        <v>0</v>
      </c>
      <c r="E96" s="41">
        <f t="shared" si="3"/>
        <v>0</v>
      </c>
      <c r="F96" s="28">
        <f>TRUNC((C96*12+D96)*30+E96)</f>
        <v>0</v>
      </c>
      <c r="G96" s="30"/>
      <c r="H96" s="54"/>
      <c r="I96" s="41">
        <f t="shared" si="2"/>
        <v>0</v>
      </c>
      <c r="J96" s="41">
        <f t="shared" si="2"/>
        <v>0</v>
      </c>
      <c r="K96" s="41">
        <f t="shared" si="2"/>
        <v>0</v>
      </c>
      <c r="L96" s="28">
        <f>TRUNC((I96*12+J96)*30+K96)</f>
        <v>0</v>
      </c>
    </row>
    <row r="97" spans="1:12" s="39" customFormat="1" ht="14.25" customHeight="1">
      <c r="B97" s="54"/>
      <c r="C97" s="41">
        <f t="shared" si="3"/>
        <v>0</v>
      </c>
      <c r="D97" s="41">
        <f t="shared" si="3"/>
        <v>0</v>
      </c>
      <c r="E97" s="41">
        <f t="shared" si="3"/>
        <v>0</v>
      </c>
      <c r="F97" s="28">
        <f>TRUNC((C97*12+D97)*30+E97)</f>
        <v>0</v>
      </c>
      <c r="G97" s="30"/>
      <c r="H97" s="54"/>
      <c r="I97" s="41">
        <f t="shared" si="2"/>
        <v>0</v>
      </c>
      <c r="J97" s="41">
        <f t="shared" si="2"/>
        <v>0</v>
      </c>
      <c r="K97" s="41">
        <f t="shared" si="2"/>
        <v>0</v>
      </c>
      <c r="L97" s="28">
        <f>TRUNC((I97*12+J97)*30+K97)</f>
        <v>0</v>
      </c>
    </row>
    <row r="98" spans="1:12" s="39" customFormat="1" ht="14.25" customHeight="1">
      <c r="B98" s="54"/>
      <c r="C98" s="41">
        <f t="shared" si="3"/>
        <v>0</v>
      </c>
      <c r="D98" s="41">
        <f t="shared" si="3"/>
        <v>0</v>
      </c>
      <c r="E98" s="41">
        <f t="shared" si="3"/>
        <v>0</v>
      </c>
      <c r="F98" s="28">
        <f>F96-F97</f>
        <v>0</v>
      </c>
      <c r="G98" s="30"/>
      <c r="H98" s="54"/>
      <c r="I98" s="41">
        <f t="shared" si="2"/>
        <v>0</v>
      </c>
      <c r="J98" s="41">
        <f t="shared" si="2"/>
        <v>0</v>
      </c>
      <c r="K98" s="41">
        <f t="shared" si="2"/>
        <v>0</v>
      </c>
      <c r="L98" s="28">
        <f>L96-L97</f>
        <v>0</v>
      </c>
    </row>
    <row r="99" spans="1:12" s="39" customFormat="1" ht="14.25" customHeight="1">
      <c r="B99" s="54"/>
      <c r="C99" s="41">
        <f t="shared" si="3"/>
        <v>0</v>
      </c>
      <c r="D99" s="41">
        <f t="shared" si="3"/>
        <v>0</v>
      </c>
      <c r="E99" s="41">
        <f t="shared" si="3"/>
        <v>0</v>
      </c>
      <c r="F99" s="28">
        <f>TRUNC((C99*12+D99)*30+E99)</f>
        <v>0</v>
      </c>
      <c r="G99" s="30"/>
      <c r="H99" s="54"/>
      <c r="I99" s="41">
        <f t="shared" si="2"/>
        <v>0</v>
      </c>
      <c r="J99" s="41">
        <f t="shared" si="2"/>
        <v>0</v>
      </c>
      <c r="K99" s="41">
        <f t="shared" si="2"/>
        <v>0</v>
      </c>
      <c r="L99" s="28">
        <f>TRUNC((I99*12+J99)*30+K99)</f>
        <v>0</v>
      </c>
    </row>
    <row r="100" spans="1:12" s="39" customFormat="1" ht="14.25" customHeight="1">
      <c r="B100" s="54"/>
      <c r="C100" s="41">
        <f t="shared" si="3"/>
        <v>0</v>
      </c>
      <c r="D100" s="41">
        <f t="shared" si="3"/>
        <v>0</v>
      </c>
      <c r="E100" s="41">
        <f t="shared" si="3"/>
        <v>0</v>
      </c>
      <c r="F100" s="28">
        <f>TRUNC((C100*12+D100)*30+E100)</f>
        <v>0</v>
      </c>
      <c r="G100" s="30"/>
      <c r="H100" s="54"/>
      <c r="I100" s="41">
        <f t="shared" si="2"/>
        <v>0</v>
      </c>
      <c r="J100" s="41">
        <f t="shared" si="2"/>
        <v>0</v>
      </c>
      <c r="K100" s="41">
        <f t="shared" si="2"/>
        <v>0</v>
      </c>
      <c r="L100" s="28">
        <f>TRUNC((I100*12+J100)*30+K100)</f>
        <v>0</v>
      </c>
    </row>
    <row r="101" spans="1:12" s="39" customFormat="1" ht="14.25" customHeight="1">
      <c r="B101" s="54"/>
      <c r="C101" s="41">
        <f t="shared" si="3"/>
        <v>0</v>
      </c>
      <c r="D101" s="41">
        <f t="shared" si="3"/>
        <v>0</v>
      </c>
      <c r="E101" s="41">
        <f t="shared" si="3"/>
        <v>0</v>
      </c>
      <c r="F101" s="28">
        <f>F99-F100</f>
        <v>0</v>
      </c>
      <c r="G101" s="30"/>
      <c r="H101" s="54"/>
      <c r="I101" s="41">
        <f t="shared" si="2"/>
        <v>0</v>
      </c>
      <c r="J101" s="41">
        <f t="shared" si="2"/>
        <v>0</v>
      </c>
      <c r="K101" s="41">
        <f t="shared" si="2"/>
        <v>0</v>
      </c>
      <c r="L101" s="28">
        <f>L99-L100</f>
        <v>0</v>
      </c>
    </row>
    <row r="102" spans="1:12" s="39" customFormat="1" ht="14.25" customHeight="1">
      <c r="B102" s="38"/>
      <c r="C102" s="41">
        <f t="shared" si="3"/>
        <v>0</v>
      </c>
      <c r="D102" s="41">
        <f t="shared" si="3"/>
        <v>0</v>
      </c>
      <c r="E102" s="41">
        <f t="shared" si="3"/>
        <v>0</v>
      </c>
      <c r="F102" s="29">
        <f>F92+F95+F98+F101</f>
        <v>0</v>
      </c>
      <c r="G102" s="30"/>
      <c r="H102" s="38"/>
      <c r="I102" s="41">
        <f t="shared" si="2"/>
        <v>25</v>
      </c>
      <c r="J102" s="41">
        <f t="shared" si="2"/>
        <v>5</v>
      </c>
      <c r="K102" s="41">
        <f t="shared" si="2"/>
        <v>8</v>
      </c>
      <c r="L102" s="29">
        <f>L86+L89+L92+L95+L98+L101</f>
        <v>9158</v>
      </c>
    </row>
    <row r="103" spans="1:12" s="39" customFormat="1" ht="14.25" customHeight="1">
      <c r="B103" s="53"/>
      <c r="C103" s="55">
        <f t="shared" si="3"/>
        <v>0</v>
      </c>
      <c r="D103" s="55">
        <f t="shared" si="3"/>
        <v>0</v>
      </c>
      <c r="E103" s="55">
        <f t="shared" si="3"/>
        <v>0</v>
      </c>
      <c r="F103" s="30"/>
      <c r="G103" s="30"/>
      <c r="H103" s="53"/>
      <c r="I103" s="55">
        <f>TRUNC(L102/2/360)</f>
        <v>12</v>
      </c>
      <c r="J103" s="55">
        <f>TRUNC((L102/2-I103*360)/30)</f>
        <v>8</v>
      </c>
      <c r="K103" s="55">
        <f>TRUNC((L102/2-I103*360-J103*30))</f>
        <v>19</v>
      </c>
      <c r="L103" s="30"/>
    </row>
    <row r="104" spans="1:12" s="39" customFormat="1" ht="14.25" customHeight="1">
      <c r="B104" s="53"/>
      <c r="C104" s="55"/>
      <c r="D104" s="55"/>
      <c r="E104" s="55"/>
      <c r="F104" s="30"/>
      <c r="G104" s="30"/>
      <c r="H104" s="53"/>
      <c r="I104" s="55"/>
      <c r="J104" s="55"/>
      <c r="K104" s="55"/>
      <c r="L104" s="30"/>
    </row>
    <row r="105" spans="1:12" s="39" customFormat="1" ht="14.25" customHeight="1">
      <c r="B105" s="53"/>
      <c r="C105" s="55"/>
      <c r="D105" s="55"/>
      <c r="E105" s="55"/>
      <c r="F105" s="30"/>
      <c r="G105" s="30"/>
      <c r="H105" s="53"/>
      <c r="I105" s="55"/>
      <c r="J105" s="55"/>
      <c r="K105" s="55"/>
      <c r="L105" s="30"/>
    </row>
    <row r="106" spans="1:12" s="39" customFormat="1" ht="14.25" customHeight="1">
      <c r="B106" s="38"/>
      <c r="C106" s="37"/>
      <c r="D106" s="38"/>
      <c r="E106" s="38"/>
      <c r="F106" s="38"/>
      <c r="G106" s="38"/>
      <c r="H106" s="38"/>
      <c r="I106" s="41">
        <f>I49</f>
        <v>41</v>
      </c>
      <c r="J106" s="41">
        <f>J49</f>
        <v>1</v>
      </c>
      <c r="K106" s="41">
        <f>K49</f>
        <v>27</v>
      </c>
      <c r="L106" s="30">
        <f>F83+TRUNC(F86/2)+F102*2+L80+TRUNC(L102/2)</f>
        <v>14817</v>
      </c>
    </row>
    <row r="107" spans="1:12" s="39" customFormat="1" ht="6" customHeight="1">
      <c r="B107" s="38"/>
      <c r="D107" s="30"/>
      <c r="E107" s="30"/>
      <c r="F107" s="30"/>
      <c r="G107" s="30"/>
      <c r="H107" s="30"/>
      <c r="I107" s="30"/>
      <c r="J107" s="30"/>
      <c r="K107" s="30"/>
      <c r="L107" s="30"/>
    </row>
    <row r="108" spans="1:12" s="39" customFormat="1" ht="14.25" customHeight="1">
      <c r="B108" s="38"/>
      <c r="D108" s="30"/>
      <c r="E108" s="30"/>
      <c r="F108" s="30"/>
      <c r="G108" s="30"/>
      <c r="H108" s="30"/>
      <c r="I108" s="30"/>
      <c r="J108" s="30"/>
      <c r="K108" s="30"/>
      <c r="L108" s="30"/>
    </row>
    <row r="109" spans="1:12" s="39" customFormat="1" ht="14.25" customHeight="1">
      <c r="A109" s="45"/>
      <c r="B109" s="38"/>
      <c r="C109" s="56">
        <f>C52</f>
        <v>0</v>
      </c>
      <c r="D109" s="57"/>
      <c r="E109" s="57"/>
      <c r="F109" s="57"/>
      <c r="G109" s="57"/>
      <c r="H109" s="57"/>
      <c r="I109" s="57"/>
      <c r="J109" s="57"/>
      <c r="K109" s="57"/>
      <c r="L109" s="30"/>
    </row>
    <row r="110" spans="1:12" s="39" customFormat="1" ht="14.25" customHeight="1">
      <c r="B110" s="38"/>
      <c r="D110" s="30"/>
      <c r="E110" s="30"/>
      <c r="F110" s="30"/>
      <c r="G110" s="30"/>
      <c r="H110" s="30"/>
      <c r="I110" s="30"/>
      <c r="J110" s="30"/>
      <c r="K110" s="30"/>
      <c r="L110" s="30"/>
    </row>
    <row r="111" spans="1:12" s="39" customFormat="1" ht="14.25" hidden="1" customHeight="1">
      <c r="B111" s="38"/>
      <c r="D111" s="30"/>
      <c r="E111" s="30"/>
      <c r="F111" s="30"/>
      <c r="G111" s="30"/>
      <c r="H111" s="30"/>
      <c r="I111" s="30"/>
      <c r="J111" s="30"/>
      <c r="K111" s="30"/>
      <c r="L111" s="30"/>
    </row>
    <row r="112" spans="1:12" s="39" customFormat="1" ht="14.25" hidden="1" customHeight="1">
      <c r="B112" s="38"/>
      <c r="D112" s="30"/>
      <c r="E112" s="30"/>
      <c r="F112" s="30"/>
      <c r="G112" s="30"/>
      <c r="H112" s="30"/>
      <c r="I112" s="30"/>
      <c r="J112" s="30"/>
      <c r="K112" s="30"/>
      <c r="L112" s="30"/>
    </row>
    <row r="113" spans="1:12" s="39" customFormat="1" ht="14.25" customHeight="1">
      <c r="A113" s="45" t="str">
        <f>A56</f>
        <v>"   " мая 2012 г.</v>
      </c>
      <c r="B113" s="37"/>
      <c r="D113" s="30"/>
      <c r="E113" s="30"/>
      <c r="F113" s="30"/>
      <c r="G113" s="30"/>
      <c r="H113" s="30"/>
      <c r="I113" s="30"/>
      <c r="J113" s="30"/>
      <c r="K113" s="30"/>
      <c r="L113" s="30"/>
    </row>
    <row r="114" spans="1:12" s="39" customFormat="1"/>
  </sheetData>
  <sheetProtection password="C488" sheet="1" objects="1" scenarios="1"/>
  <mergeCells count="102">
    <mergeCell ref="A31:A32"/>
    <mergeCell ref="B14:B16"/>
    <mergeCell ref="B17:B19"/>
    <mergeCell ref="B20:B22"/>
    <mergeCell ref="B23:B25"/>
    <mergeCell ref="A9:B9"/>
    <mergeCell ref="A10:B10"/>
    <mergeCell ref="B11:B13"/>
    <mergeCell ref="B36:B38"/>
    <mergeCell ref="B39:B41"/>
    <mergeCell ref="B46:B48"/>
    <mergeCell ref="B42:B44"/>
    <mergeCell ref="B27:B29"/>
    <mergeCell ref="B30:B32"/>
    <mergeCell ref="J9:J10"/>
    <mergeCell ref="I9:I10"/>
    <mergeCell ref="H17:H19"/>
    <mergeCell ref="H20:H22"/>
    <mergeCell ref="H11:H13"/>
    <mergeCell ref="B33:B35"/>
    <mergeCell ref="C9:C10"/>
    <mergeCell ref="H14:H16"/>
    <mergeCell ref="J24:J26"/>
    <mergeCell ref="I46:I48"/>
    <mergeCell ref="K24:K26"/>
    <mergeCell ref="C30:C32"/>
    <mergeCell ref="E30:E32"/>
    <mergeCell ref="I24:I26"/>
    <mergeCell ref="H27:H29"/>
    <mergeCell ref="H30:H32"/>
    <mergeCell ref="H24:H26"/>
    <mergeCell ref="H36:H38"/>
    <mergeCell ref="H33:H35"/>
    <mergeCell ref="A60:K60"/>
    <mergeCell ref="A61:K61"/>
    <mergeCell ref="A62:K62"/>
    <mergeCell ref="A63:K63"/>
    <mergeCell ref="B68:B70"/>
    <mergeCell ref="H68:H70"/>
    <mergeCell ref="A3:K3"/>
    <mergeCell ref="A4:K4"/>
    <mergeCell ref="A6:K6"/>
    <mergeCell ref="A7:K7"/>
    <mergeCell ref="A5:K5"/>
    <mergeCell ref="J46:J48"/>
    <mergeCell ref="K46:K48"/>
    <mergeCell ref="H42:H44"/>
    <mergeCell ref="H39:H41"/>
    <mergeCell ref="H46:H48"/>
    <mergeCell ref="K9:K10"/>
    <mergeCell ref="C52:K52"/>
    <mergeCell ref="E9:E10"/>
    <mergeCell ref="D9:D10"/>
    <mergeCell ref="C46:C48"/>
    <mergeCell ref="D46:D48"/>
    <mergeCell ref="E46:E48"/>
    <mergeCell ref="D30:D32"/>
    <mergeCell ref="B71:B73"/>
    <mergeCell ref="H71:H73"/>
    <mergeCell ref="A64:K64"/>
    <mergeCell ref="A66:B66"/>
    <mergeCell ref="C66:C67"/>
    <mergeCell ref="D66:D67"/>
    <mergeCell ref="E66:E67"/>
    <mergeCell ref="I66:I67"/>
    <mergeCell ref="J81:J83"/>
    <mergeCell ref="B80:B82"/>
    <mergeCell ref="H81:H83"/>
    <mergeCell ref="I81:I83"/>
    <mergeCell ref="B74:B76"/>
    <mergeCell ref="H74:H76"/>
    <mergeCell ref="B77:B79"/>
    <mergeCell ref="H77:H79"/>
    <mergeCell ref="J66:J67"/>
    <mergeCell ref="K66:K67"/>
    <mergeCell ref="A67:B67"/>
    <mergeCell ref="A88:A89"/>
    <mergeCell ref="B90:B92"/>
    <mergeCell ref="H90:H92"/>
    <mergeCell ref="B93:B95"/>
    <mergeCell ref="H93:H95"/>
    <mergeCell ref="K81:K83"/>
    <mergeCell ref="B84:B86"/>
    <mergeCell ref="H84:H86"/>
    <mergeCell ref="B87:B89"/>
    <mergeCell ref="C87:C89"/>
    <mergeCell ref="B103:B105"/>
    <mergeCell ref="B96:B98"/>
    <mergeCell ref="H96:H98"/>
    <mergeCell ref="B99:B101"/>
    <mergeCell ref="H99:H101"/>
    <mergeCell ref="D103:D105"/>
    <mergeCell ref="E103:E105"/>
    <mergeCell ref="C109:K109"/>
    <mergeCell ref="D87:D89"/>
    <mergeCell ref="E87:E89"/>
    <mergeCell ref="C103:C105"/>
    <mergeCell ref="H103:H105"/>
    <mergeCell ref="I103:I105"/>
    <mergeCell ref="J103:J105"/>
    <mergeCell ref="K103:K105"/>
    <mergeCell ref="H87:H89"/>
  </mergeCells>
  <phoneticPr fontId="0" type="noConversion"/>
  <conditionalFormatting sqref="C13:E13 C26:E26 C70:E70 C83:E83">
    <cfRule type="cellIs" dxfId="81" priority="1" stopIfTrue="1" operator="equal">
      <formula>$C$11</formula>
    </cfRule>
    <cfRule type="cellIs" dxfId="80" priority="2" stopIfTrue="1" operator="notEqual">
      <formula>$C$11</formula>
    </cfRule>
  </conditionalFormatting>
  <conditionalFormatting sqref="C29:E32 C86:E89">
    <cfRule type="cellIs" dxfId="79" priority="3" stopIfTrue="1" operator="equal">
      <formula>$C$27</formula>
    </cfRule>
    <cfRule type="cellIs" dxfId="78" priority="4" stopIfTrue="1" operator="notEqual">
      <formula>$C$27</formula>
    </cfRule>
  </conditionalFormatting>
  <conditionalFormatting sqref="C35:E35 C45:E48 C92:E92 C102:E105">
    <cfRule type="cellIs" dxfId="77" priority="5" stopIfTrue="1" operator="equal">
      <formula>$C$33</formula>
    </cfRule>
    <cfRule type="cellIs" dxfId="76" priority="6" stopIfTrue="1" operator="notEqual">
      <formula>$C$33</formula>
    </cfRule>
  </conditionalFormatting>
  <conditionalFormatting sqref="C16:E16 C73:E73">
    <cfRule type="cellIs" dxfId="75" priority="7" stopIfTrue="1" operator="equal">
      <formula>$C$14</formula>
    </cfRule>
    <cfRule type="cellIs" dxfId="74" priority="8" stopIfTrue="1" operator="notEqual">
      <formula>$C$14</formula>
    </cfRule>
  </conditionalFormatting>
  <conditionalFormatting sqref="C19:E19 C76:E76">
    <cfRule type="cellIs" dxfId="73" priority="9" stopIfTrue="1" operator="equal">
      <formula>$C$17</formula>
    </cfRule>
    <cfRule type="cellIs" dxfId="72" priority="10" stopIfTrue="1" operator="notEqual">
      <formula>$C$17</formula>
    </cfRule>
  </conditionalFormatting>
  <conditionalFormatting sqref="C22:E22 C79:E79">
    <cfRule type="cellIs" dxfId="71" priority="11" stopIfTrue="1" operator="equal">
      <formula>$C$20</formula>
    </cfRule>
    <cfRule type="cellIs" dxfId="70" priority="12" stopIfTrue="1" operator="notEqual">
      <formula>$C$20</formula>
    </cfRule>
  </conditionalFormatting>
  <conditionalFormatting sqref="C25:E25 C82:E82">
    <cfRule type="cellIs" dxfId="69" priority="13" stopIfTrue="1" operator="equal">
      <formula>$C$23</formula>
    </cfRule>
    <cfRule type="cellIs" dxfId="68" priority="14" stopIfTrue="1" operator="notEqual">
      <formula>$C$23</formula>
    </cfRule>
  </conditionalFormatting>
  <conditionalFormatting sqref="C38:E38 C95:E95">
    <cfRule type="cellIs" dxfId="67" priority="15" stopIfTrue="1" operator="equal">
      <formula>$C$36</formula>
    </cfRule>
    <cfRule type="cellIs" dxfId="66" priority="16" stopIfTrue="1" operator="notEqual">
      <formula>$C$36</formula>
    </cfRule>
  </conditionalFormatting>
  <conditionalFormatting sqref="C41:E41 C98:E98">
    <cfRule type="cellIs" dxfId="65" priority="17" stopIfTrue="1" operator="equal">
      <formula>$C$39</formula>
    </cfRule>
    <cfRule type="cellIs" dxfId="64" priority="18" stopIfTrue="1" operator="notEqual">
      <formula>$C$39</formula>
    </cfRule>
  </conditionalFormatting>
  <conditionalFormatting sqref="C44:E44 C101:E101">
    <cfRule type="cellIs" dxfId="63" priority="19" stopIfTrue="1" operator="equal">
      <formula>$C$42</formula>
    </cfRule>
    <cfRule type="cellIs" dxfId="62" priority="20" stopIfTrue="1" operator="notEqual">
      <formula>$C$42</formula>
    </cfRule>
  </conditionalFormatting>
  <conditionalFormatting sqref="I13:K13 I23:K26 I70:K70 I80:K83">
    <cfRule type="cellIs" dxfId="61" priority="21" stopIfTrue="1" operator="equal">
      <formula>$I$11</formula>
    </cfRule>
    <cfRule type="cellIs" dxfId="60" priority="22" stopIfTrue="1" operator="notEqual">
      <formula>$I$11</formula>
    </cfRule>
  </conditionalFormatting>
  <conditionalFormatting sqref="I16:K16 I73:K73">
    <cfRule type="cellIs" dxfId="59" priority="23" stopIfTrue="1" operator="equal">
      <formula>$I$14</formula>
    </cfRule>
    <cfRule type="cellIs" dxfId="58" priority="24" stopIfTrue="1" operator="notEqual">
      <formula>$I$14</formula>
    </cfRule>
  </conditionalFormatting>
  <conditionalFormatting sqref="I19:K19 I76:K76">
    <cfRule type="cellIs" dxfId="57" priority="25" stopIfTrue="1" operator="equal">
      <formula>$I$17</formula>
    </cfRule>
    <cfRule type="cellIs" dxfId="56" priority="26" stopIfTrue="1" operator="notEqual">
      <formula>$I$17</formula>
    </cfRule>
  </conditionalFormatting>
  <conditionalFormatting sqref="I22:K22 I79:K79">
    <cfRule type="cellIs" dxfId="55" priority="27" stopIfTrue="1" operator="equal">
      <formula>$I$20</formula>
    </cfRule>
    <cfRule type="cellIs" dxfId="54" priority="28" stopIfTrue="1" operator="notEqual">
      <formula>$I$20</formula>
    </cfRule>
  </conditionalFormatting>
  <conditionalFormatting sqref="I29:K29 I45:K48 I86:K86 I102:K105">
    <cfRule type="cellIs" dxfId="53" priority="29" stopIfTrue="1" operator="equal">
      <formula>$I$27</formula>
    </cfRule>
    <cfRule type="cellIs" dxfId="52" priority="30" stopIfTrue="1" operator="notEqual">
      <formula>$I$27</formula>
    </cfRule>
  </conditionalFormatting>
  <conditionalFormatting sqref="I32:K32 I89:K89">
    <cfRule type="cellIs" dxfId="51" priority="31" stopIfTrue="1" operator="equal">
      <formula>$I$30</formula>
    </cfRule>
    <cfRule type="cellIs" dxfId="50" priority="32" stopIfTrue="1" operator="notEqual">
      <formula>$I$30</formula>
    </cfRule>
  </conditionalFormatting>
  <conditionalFormatting sqref="I35:K35 I92:K92">
    <cfRule type="cellIs" dxfId="49" priority="33" stopIfTrue="1" operator="equal">
      <formula>$I$33</formula>
    </cfRule>
    <cfRule type="cellIs" dxfId="48" priority="34" stopIfTrue="1" operator="notEqual">
      <formula>$I$33</formula>
    </cfRule>
  </conditionalFormatting>
  <conditionalFormatting sqref="I38:K38 I95:K95">
    <cfRule type="cellIs" dxfId="47" priority="35" stopIfTrue="1" operator="equal">
      <formula>$I$36</formula>
    </cfRule>
    <cfRule type="cellIs" dxfId="46" priority="36" stopIfTrue="1" operator="notEqual">
      <formula>$I$36</formula>
    </cfRule>
  </conditionalFormatting>
  <conditionalFormatting sqref="I41:K41 I98:K98">
    <cfRule type="cellIs" dxfId="45" priority="37" stopIfTrue="1" operator="equal">
      <formula>$I$39</formula>
    </cfRule>
    <cfRule type="cellIs" dxfId="44" priority="38" stopIfTrue="1" operator="notEqual">
      <formula>$I$39</formula>
    </cfRule>
  </conditionalFormatting>
  <conditionalFormatting sqref="I44:K44 I101:K101">
    <cfRule type="cellIs" dxfId="43" priority="39" stopIfTrue="1" operator="equal">
      <formula>$I$42</formula>
    </cfRule>
    <cfRule type="cellIs" dxfId="42" priority="40" stopIfTrue="1" operator="notEqual">
      <formula>$I$42</formula>
    </cfRule>
  </conditionalFormatting>
  <conditionalFormatting sqref="C68:E69 C71:E72 C74:E75 C77:E78 C80:E81 C84:E85 C90:E91 C93:E94 C96:E97 C99:E100 I68:K69 I71:K72 I74:K75 I77:K78 I84:K85 I87:K88 I90:K91 I93:K94 I96:K97 I99:K100">
    <cfRule type="cellIs" dxfId="41" priority="41" stopIfTrue="1" operator="equal">
      <formula>0</formula>
    </cfRule>
  </conditionalFormatting>
  <pageMargins left="0.78740157480314965" right="7.874015748031496E-2" top="0.39370078740157483" bottom="0.62992125984251968" header="0.51181102362204722" footer="0.51181102362204722"/>
  <pageSetup paperSize="9" orientation="portrait" horizontalDpi="120" verticalDpi="72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2"/>
  <dimension ref="A1:M115"/>
  <sheetViews>
    <sheetView zoomScale="89" zoomScaleNormal="100" zoomScaleSheetLayoutView="100" workbookViewId="0">
      <selection activeCell="A5" sqref="A5:K5"/>
    </sheetView>
  </sheetViews>
  <sheetFormatPr defaultRowHeight="18.75"/>
  <cols>
    <col min="1" max="1" width="16" customWidth="1"/>
    <col min="2" max="2" width="7.6640625" customWidth="1"/>
    <col min="3" max="3" width="5.77734375" customWidth="1"/>
    <col min="4" max="5" width="4.33203125" customWidth="1"/>
    <col min="6" max="6" width="7.5546875" hidden="1" customWidth="1"/>
    <col min="7" max="7" width="12.33203125" customWidth="1"/>
    <col min="8" max="8" width="7.6640625" customWidth="1"/>
    <col min="9" max="9" width="5.77734375" customWidth="1"/>
    <col min="10" max="11" width="4.33203125" customWidth="1"/>
    <col min="12" max="12" width="7.44140625" hidden="1" customWidth="1"/>
  </cols>
  <sheetData>
    <row r="1" spans="1:13" ht="12.75" customHeight="1">
      <c r="K1" s="6" t="s">
        <v>2</v>
      </c>
      <c r="L1" s="6"/>
    </row>
    <row r="2" spans="1:13" ht="12.75" customHeight="1">
      <c r="K2" s="6" t="s">
        <v>3</v>
      </c>
      <c r="L2" s="6"/>
      <c r="M2" s="5"/>
    </row>
    <row r="3" spans="1:13" ht="21" customHeight="1">
      <c r="A3" s="65" t="s">
        <v>4</v>
      </c>
      <c r="B3" s="65"/>
      <c r="C3" s="65"/>
      <c r="D3" s="65"/>
      <c r="E3" s="65"/>
      <c r="F3" s="65"/>
      <c r="G3" s="65"/>
      <c r="H3" s="65"/>
      <c r="I3" s="65"/>
      <c r="J3" s="65"/>
      <c r="K3" s="65"/>
      <c r="L3" s="10"/>
    </row>
    <row r="4" spans="1:13" ht="20.25" customHeight="1">
      <c r="A4" s="66" t="s">
        <v>5</v>
      </c>
      <c r="B4" s="66"/>
      <c r="C4" s="66"/>
      <c r="D4" s="66"/>
      <c r="E4" s="66"/>
      <c r="F4" s="66"/>
      <c r="G4" s="66"/>
      <c r="H4" s="66"/>
      <c r="I4" s="66"/>
      <c r="J4" s="66"/>
      <c r="K4" s="66"/>
      <c r="L4" s="9"/>
    </row>
    <row r="5" spans="1:13" ht="21.75" customHeight="1">
      <c r="A5" s="69"/>
      <c r="B5" s="69"/>
      <c r="C5" s="69"/>
      <c r="D5" s="69"/>
      <c r="E5" s="69"/>
      <c r="F5" s="69"/>
      <c r="G5" s="69"/>
      <c r="H5" s="69"/>
      <c r="I5" s="69"/>
      <c r="J5" s="69"/>
      <c r="K5" s="69"/>
      <c r="L5" s="1"/>
    </row>
    <row r="6" spans="1:13" ht="2.25" customHeight="1">
      <c r="A6" s="68" t="s">
        <v>6</v>
      </c>
      <c r="B6" s="68"/>
      <c r="C6" s="68"/>
      <c r="D6" s="68"/>
      <c r="E6" s="68"/>
      <c r="F6" s="68"/>
      <c r="G6" s="68"/>
      <c r="H6" s="68"/>
      <c r="I6" s="68"/>
      <c r="J6" s="68"/>
      <c r="K6" s="68"/>
      <c r="L6" s="1"/>
    </row>
    <row r="7" spans="1:13" ht="10.5" customHeight="1">
      <c r="A7" s="61" t="s">
        <v>7</v>
      </c>
      <c r="B7" s="61"/>
      <c r="C7" s="61"/>
      <c r="D7" s="61"/>
      <c r="E7" s="61"/>
      <c r="F7" s="61"/>
      <c r="G7" s="61"/>
      <c r="H7" s="61"/>
      <c r="I7" s="61"/>
      <c r="J7" s="61"/>
      <c r="K7" s="61"/>
      <c r="L7" s="11"/>
    </row>
    <row r="8" spans="1:13" ht="11.25" customHeight="1">
      <c r="D8" s="2"/>
      <c r="E8" s="3"/>
      <c r="F8" s="3"/>
      <c r="G8" s="3"/>
      <c r="H8" s="3"/>
      <c r="I8" s="4"/>
      <c r="J8" s="4"/>
      <c r="K8" s="4"/>
      <c r="L8" s="4"/>
    </row>
    <row r="9" spans="1:13" ht="24" customHeight="1">
      <c r="A9" s="91" t="s">
        <v>11</v>
      </c>
      <c r="B9" s="68"/>
      <c r="C9" s="80" t="s">
        <v>10</v>
      </c>
      <c r="D9" s="80" t="s">
        <v>9</v>
      </c>
      <c r="E9" s="76" t="s">
        <v>8</v>
      </c>
      <c r="F9" s="27"/>
      <c r="G9" s="3"/>
      <c r="H9" s="3"/>
      <c r="I9" s="80" t="s">
        <v>10</v>
      </c>
      <c r="J9" s="80" t="s">
        <v>9</v>
      </c>
      <c r="K9" s="76" t="s">
        <v>8</v>
      </c>
      <c r="L9" s="27"/>
    </row>
    <row r="10" spans="1:13" ht="24" customHeight="1">
      <c r="A10" s="92"/>
      <c r="B10" s="93"/>
      <c r="C10" s="81"/>
      <c r="D10" s="81"/>
      <c r="E10" s="77"/>
      <c r="F10" s="27"/>
      <c r="G10" s="3"/>
      <c r="H10" s="3"/>
      <c r="I10" s="81"/>
      <c r="J10" s="81"/>
      <c r="K10" s="77"/>
      <c r="L10" s="27"/>
    </row>
    <row r="11" spans="1:13" s="8" customFormat="1" ht="14.25" customHeight="1">
      <c r="A11" s="13" t="s">
        <v>12</v>
      </c>
      <c r="B11" s="83" t="s">
        <v>0</v>
      </c>
      <c r="C11" s="46"/>
      <c r="D11" s="46"/>
      <c r="E11" s="46"/>
      <c r="F11" s="28">
        <f>TRUNC((C11*12+D11)*30+E11)</f>
        <v>0</v>
      </c>
      <c r="G11" s="25" t="s">
        <v>30</v>
      </c>
      <c r="H11" s="84" t="s">
        <v>0</v>
      </c>
      <c r="I11" s="46"/>
      <c r="J11" s="46"/>
      <c r="K11" s="46"/>
      <c r="L11" s="28">
        <f>TRUNC((I11*12+J11)*30+K11)</f>
        <v>0</v>
      </c>
    </row>
    <row r="12" spans="1:13" s="8" customFormat="1" ht="14.25" customHeight="1">
      <c r="A12" s="13" t="s">
        <v>13</v>
      </c>
      <c r="B12" s="84"/>
      <c r="C12" s="46"/>
      <c r="D12" s="46"/>
      <c r="E12" s="46"/>
      <c r="F12" s="28">
        <f>TRUNC((C12*12+D12)*30+E12)</f>
        <v>0</v>
      </c>
      <c r="G12" s="25" t="s">
        <v>22</v>
      </c>
      <c r="H12" s="84"/>
      <c r="I12" s="46"/>
      <c r="J12" s="46"/>
      <c r="K12" s="46"/>
      <c r="L12" s="28">
        <f>TRUNC((I12*12+J12)*30+K12)</f>
        <v>0</v>
      </c>
    </row>
    <row r="13" spans="1:13" s="8" customFormat="1" ht="15" customHeight="1">
      <c r="B13" s="84"/>
      <c r="C13" s="35">
        <f>TRUNC(F13/360)</f>
        <v>0</v>
      </c>
      <c r="D13" s="35">
        <f>TRUNC((F13-C13*360)/30)</f>
        <v>0</v>
      </c>
      <c r="E13" s="35">
        <f>TRUNC(F13-C13*360-D13*30)</f>
        <v>0</v>
      </c>
      <c r="F13" s="28">
        <f>F11-F12</f>
        <v>0</v>
      </c>
      <c r="G13" s="25" t="s">
        <v>23</v>
      </c>
      <c r="H13" s="84"/>
      <c r="I13" s="35">
        <f>TRUNC(L13/360)</f>
        <v>0</v>
      </c>
      <c r="J13" s="35">
        <f>TRUNC((L13-I13*360)/30)</f>
        <v>0</v>
      </c>
      <c r="K13" s="35">
        <f>TRUNC(L13-I13*360-J13*30)</f>
        <v>0</v>
      </c>
      <c r="L13" s="28">
        <f>L11-L12</f>
        <v>0</v>
      </c>
    </row>
    <row r="14" spans="1:13" ht="14.25" customHeight="1">
      <c r="B14" s="73" t="s">
        <v>0</v>
      </c>
      <c r="C14" s="46"/>
      <c r="D14" s="46"/>
      <c r="E14" s="46"/>
      <c r="F14" s="28">
        <f>TRUNC((C14*12+D14)*30+E14)</f>
        <v>0</v>
      </c>
      <c r="G14" s="3"/>
      <c r="H14" s="73" t="s">
        <v>0</v>
      </c>
      <c r="I14" s="46"/>
      <c r="J14" s="46"/>
      <c r="K14" s="46"/>
      <c r="L14" s="28">
        <f>TRUNC((I14*12+J14)*30+K14)</f>
        <v>0</v>
      </c>
    </row>
    <row r="15" spans="1:13" ht="14.25" customHeight="1">
      <c r="B15" s="73"/>
      <c r="C15" s="46"/>
      <c r="D15" s="46"/>
      <c r="E15" s="46"/>
      <c r="F15" s="28">
        <f>TRUNC((C15*12+D15)*30+E15)</f>
        <v>0</v>
      </c>
      <c r="G15" s="3"/>
      <c r="H15" s="73"/>
      <c r="I15" s="46"/>
      <c r="J15" s="46"/>
      <c r="K15" s="46"/>
      <c r="L15" s="28">
        <f>TRUNC((I15*12+J15)*30+K15)</f>
        <v>0</v>
      </c>
    </row>
    <row r="16" spans="1:13" ht="14.25" customHeight="1">
      <c r="B16" s="73"/>
      <c r="C16" s="35">
        <f>TRUNC(F16/360)</f>
        <v>0</v>
      </c>
      <c r="D16" s="35">
        <f>TRUNC((F16-C16*360)/30)</f>
        <v>0</v>
      </c>
      <c r="E16" s="35">
        <f>TRUNC(F16-C16*360-D16*30)</f>
        <v>0</v>
      </c>
      <c r="F16" s="28">
        <f>F14-F15</f>
        <v>0</v>
      </c>
      <c r="G16" s="3"/>
      <c r="H16" s="73"/>
      <c r="I16" s="35">
        <f>TRUNC(L16/360)</f>
        <v>0</v>
      </c>
      <c r="J16" s="35">
        <f>TRUNC((L16-I16*360)/30)</f>
        <v>0</v>
      </c>
      <c r="K16" s="35">
        <f>TRUNC(L16-I16*360-J16*30)</f>
        <v>0</v>
      </c>
      <c r="L16" s="28">
        <f>L14-L15</f>
        <v>0</v>
      </c>
    </row>
    <row r="17" spans="1:12" ht="14.25" customHeight="1">
      <c r="B17" s="73" t="s">
        <v>0</v>
      </c>
      <c r="C17" s="46"/>
      <c r="D17" s="46"/>
      <c r="E17" s="46"/>
      <c r="F17" s="28">
        <f>TRUNC((C17*12+D17)*30+E17)</f>
        <v>0</v>
      </c>
      <c r="G17" s="3"/>
      <c r="H17" s="73" t="s">
        <v>0</v>
      </c>
      <c r="I17" s="46"/>
      <c r="J17" s="46"/>
      <c r="K17" s="46"/>
      <c r="L17" s="28">
        <f>TRUNC((I17*12+J17)*30+K17)</f>
        <v>0</v>
      </c>
    </row>
    <row r="18" spans="1:12" ht="14.25" customHeight="1">
      <c r="B18" s="73"/>
      <c r="C18" s="46"/>
      <c r="D18" s="46"/>
      <c r="E18" s="46"/>
      <c r="F18" s="28">
        <f>TRUNC((C18*12+D18)*30+E18)</f>
        <v>0</v>
      </c>
      <c r="G18" s="3"/>
      <c r="H18" s="73"/>
      <c r="I18" s="46"/>
      <c r="J18" s="46"/>
      <c r="K18" s="46"/>
      <c r="L18" s="28">
        <f>TRUNC((I18*12+J18)*30+K18)</f>
        <v>0</v>
      </c>
    </row>
    <row r="19" spans="1:12" ht="14.25" customHeight="1">
      <c r="B19" s="73"/>
      <c r="C19" s="35">
        <f>TRUNC(F19/360)</f>
        <v>0</v>
      </c>
      <c r="D19" s="35">
        <f>TRUNC((F19-C19*360)/30)</f>
        <v>0</v>
      </c>
      <c r="E19" s="35">
        <f>TRUNC(F19-C19*360-D19*30)</f>
        <v>0</v>
      </c>
      <c r="F19" s="28">
        <f>F17-F18</f>
        <v>0</v>
      </c>
      <c r="G19" s="3"/>
      <c r="H19" s="73"/>
      <c r="I19" s="35">
        <f>TRUNC(L19/360)</f>
        <v>0</v>
      </c>
      <c r="J19" s="35">
        <f>TRUNC((L19-I19*360)/30)</f>
        <v>0</v>
      </c>
      <c r="K19" s="35">
        <f>TRUNC(L19-I19*360-J19*30)</f>
        <v>0</v>
      </c>
      <c r="L19" s="28">
        <f>L17-L18</f>
        <v>0</v>
      </c>
    </row>
    <row r="20" spans="1:12" ht="14.25" customHeight="1">
      <c r="B20" s="73" t="s">
        <v>0</v>
      </c>
      <c r="C20" s="46"/>
      <c r="D20" s="46"/>
      <c r="E20" s="46"/>
      <c r="F20" s="28">
        <f>TRUNC((C20*12+D20)*30+E20)</f>
        <v>0</v>
      </c>
      <c r="G20" s="3"/>
      <c r="H20" s="73" t="s">
        <v>0</v>
      </c>
      <c r="I20" s="46"/>
      <c r="J20" s="46"/>
      <c r="K20" s="46"/>
      <c r="L20" s="28">
        <f>TRUNC((I20*12+J20)*30+K20)</f>
        <v>0</v>
      </c>
    </row>
    <row r="21" spans="1:12" ht="14.25" customHeight="1">
      <c r="B21" s="73"/>
      <c r="C21" s="46"/>
      <c r="D21" s="46"/>
      <c r="E21" s="46"/>
      <c r="F21" s="28">
        <f>TRUNC((C21*12+D21)*30+E21)</f>
        <v>0</v>
      </c>
      <c r="G21" s="3"/>
      <c r="H21" s="73"/>
      <c r="I21" s="46"/>
      <c r="J21" s="46"/>
      <c r="K21" s="46"/>
      <c r="L21" s="28">
        <f>TRUNC((I21*12+J21)*30+K21)</f>
        <v>0</v>
      </c>
    </row>
    <row r="22" spans="1:12" ht="14.25" customHeight="1">
      <c r="B22" s="73"/>
      <c r="C22" s="35">
        <f>TRUNC(F22/360)</f>
        <v>0</v>
      </c>
      <c r="D22" s="35">
        <f>TRUNC((F22-C22*360)/30)</f>
        <v>0</v>
      </c>
      <c r="E22" s="35">
        <f>TRUNC(F22-C22*360-D22*30)</f>
        <v>0</v>
      </c>
      <c r="F22" s="28">
        <f>F20-F21</f>
        <v>0</v>
      </c>
      <c r="G22" s="3"/>
      <c r="H22" s="73"/>
      <c r="I22" s="35">
        <f>TRUNC(L22/360)</f>
        <v>0</v>
      </c>
      <c r="J22" s="35">
        <f>TRUNC((L22-I22*360)/30)</f>
        <v>0</v>
      </c>
      <c r="K22" s="35">
        <f>TRUNC(L22-I22*360-J22*30)</f>
        <v>0</v>
      </c>
      <c r="L22" s="28">
        <f>L20-L21</f>
        <v>0</v>
      </c>
    </row>
    <row r="23" spans="1:12" ht="14.25" customHeight="1">
      <c r="B23" s="73" t="s">
        <v>0</v>
      </c>
      <c r="C23" s="46"/>
      <c r="D23" s="46"/>
      <c r="E23" s="46"/>
      <c r="F23" s="28">
        <f>TRUNC((C23*12+D23)*30+E23)</f>
        <v>0</v>
      </c>
      <c r="G23" s="4"/>
      <c r="H23" s="15" t="s">
        <v>1</v>
      </c>
      <c r="I23" s="35">
        <f>TRUNC(L23/360)</f>
        <v>0</v>
      </c>
      <c r="J23" s="35">
        <f>TRUNC((L23-I23*360)/30)</f>
        <v>0</v>
      </c>
      <c r="K23" s="35">
        <f>TRUNC(L23-I23*360-J23*30)</f>
        <v>0</v>
      </c>
      <c r="L23" s="29">
        <f>L13+L16+L19+L22</f>
        <v>0</v>
      </c>
    </row>
    <row r="24" spans="1:12" ht="14.25" customHeight="1">
      <c r="B24" s="73"/>
      <c r="C24" s="46"/>
      <c r="D24" s="46"/>
      <c r="E24" s="46"/>
      <c r="F24" s="28">
        <f>TRUNC((C24*12+D24)*30+E24)</f>
        <v>0</v>
      </c>
      <c r="G24" s="16"/>
      <c r="H24" s="75" t="s">
        <v>14</v>
      </c>
      <c r="I24" s="70">
        <f>I23</f>
        <v>0</v>
      </c>
      <c r="J24" s="70">
        <f>J23</f>
        <v>0</v>
      </c>
      <c r="K24" s="70">
        <f>K23</f>
        <v>0</v>
      </c>
      <c r="L24" s="30"/>
    </row>
    <row r="25" spans="1:12" ht="14.25" customHeight="1">
      <c r="B25" s="73"/>
      <c r="C25" s="35">
        <f>TRUNC(F25/360)</f>
        <v>0</v>
      </c>
      <c r="D25" s="35">
        <f>TRUNC((F25-C25*360)/30)</f>
        <v>0</v>
      </c>
      <c r="E25" s="35">
        <f>TRUNC(F25-C25*360-D25*30)</f>
        <v>0</v>
      </c>
      <c r="F25" s="28">
        <f>F23-F24</f>
        <v>0</v>
      </c>
      <c r="G25" s="16"/>
      <c r="H25" s="85"/>
      <c r="I25" s="71"/>
      <c r="J25" s="71"/>
      <c r="K25" s="71"/>
      <c r="L25" s="30"/>
    </row>
    <row r="26" spans="1:12" ht="14.25" customHeight="1" thickBot="1">
      <c r="A26" s="19"/>
      <c r="B26" s="24" t="s">
        <v>1</v>
      </c>
      <c r="C26" s="36">
        <f>TRUNC(F26/360)</f>
        <v>0</v>
      </c>
      <c r="D26" s="36">
        <f>TRUNC((F26-C26*360)/30)</f>
        <v>0</v>
      </c>
      <c r="E26" s="36">
        <f>TRUNC(F26-C26*360-D26*30)</f>
        <v>0</v>
      </c>
      <c r="F26" s="32">
        <f>F13+F16+F19+F22+F25</f>
        <v>0</v>
      </c>
      <c r="G26" s="17"/>
      <c r="H26" s="86"/>
      <c r="I26" s="72"/>
      <c r="J26" s="72"/>
      <c r="K26" s="72"/>
      <c r="L26" s="30"/>
    </row>
    <row r="27" spans="1:12" ht="14.25" customHeight="1">
      <c r="A27" s="7" t="s">
        <v>31</v>
      </c>
      <c r="B27" s="87" t="s">
        <v>0</v>
      </c>
      <c r="C27" s="47"/>
      <c r="D27" s="47"/>
      <c r="E27" s="47"/>
      <c r="F27" s="28">
        <f>TRUNC((C27*12+D27)*30+E27)</f>
        <v>0</v>
      </c>
      <c r="G27" s="4"/>
      <c r="H27" s="83" t="s">
        <v>0</v>
      </c>
      <c r="I27" s="46"/>
      <c r="J27" s="46"/>
      <c r="K27" s="46"/>
      <c r="L27" s="28">
        <f>TRUNC((I27*12+J27)*30+K27)</f>
        <v>0</v>
      </c>
    </row>
    <row r="28" spans="1:12" ht="14.25" customHeight="1">
      <c r="A28" s="7" t="s">
        <v>32</v>
      </c>
      <c r="B28" s="73"/>
      <c r="C28" s="46"/>
      <c r="D28" s="46"/>
      <c r="E28" s="46"/>
      <c r="F28" s="28">
        <f>TRUNC((C28*12+D28)*30+E28)</f>
        <v>0</v>
      </c>
      <c r="G28" s="25" t="s">
        <v>33</v>
      </c>
      <c r="H28" s="84"/>
      <c r="I28" s="46"/>
      <c r="J28" s="46"/>
      <c r="K28" s="46"/>
      <c r="L28" s="28">
        <f>TRUNC((I28*12+J28)*30+K28)</f>
        <v>0</v>
      </c>
    </row>
    <row r="29" spans="1:12" ht="14.25" customHeight="1">
      <c r="A29" s="7" t="s">
        <v>34</v>
      </c>
      <c r="B29" s="73"/>
      <c r="C29" s="35">
        <f>TRUNC(F29/360)</f>
        <v>0</v>
      </c>
      <c r="D29" s="35">
        <f>TRUNC((F29-C29*360)/30)</f>
        <v>0</v>
      </c>
      <c r="E29" s="35">
        <f>TRUNC(F29-C29*360-D29*30)</f>
        <v>0</v>
      </c>
      <c r="F29" s="28">
        <f>F27-F28</f>
        <v>0</v>
      </c>
      <c r="G29" s="25" t="s">
        <v>24</v>
      </c>
      <c r="H29" s="84"/>
      <c r="I29" s="35">
        <f>TRUNC(L29/360)</f>
        <v>0</v>
      </c>
      <c r="J29" s="35">
        <f>TRUNC((L29-I29*360)/30)</f>
        <v>0</v>
      </c>
      <c r="K29" s="35">
        <f>TRUNC(L29-I29*360-J29*30)</f>
        <v>0</v>
      </c>
      <c r="L29" s="28">
        <f>L27-L28</f>
        <v>0</v>
      </c>
    </row>
    <row r="30" spans="1:12" ht="14.25" customHeight="1">
      <c r="B30" s="73" t="s">
        <v>0</v>
      </c>
      <c r="C30" s="46"/>
      <c r="D30" s="46"/>
      <c r="E30" s="46"/>
      <c r="F30" s="28">
        <f>TRUNC((C30*12+D30)*30+E30)</f>
        <v>0</v>
      </c>
      <c r="G30" s="25" t="s">
        <v>25</v>
      </c>
      <c r="H30" s="73" t="s">
        <v>0</v>
      </c>
      <c r="I30" s="46"/>
      <c r="J30" s="46"/>
      <c r="K30" s="46"/>
      <c r="L30" s="28">
        <f>TRUNC((I30*12+J30)*30+K30)</f>
        <v>0</v>
      </c>
    </row>
    <row r="31" spans="1:12" ht="14.25" customHeight="1">
      <c r="A31" s="7" t="s">
        <v>35</v>
      </c>
      <c r="B31" s="73"/>
      <c r="C31" s="46"/>
      <c r="D31" s="46"/>
      <c r="E31" s="46"/>
      <c r="F31" s="28">
        <f>TRUNC((C31*12+D31)*30+E31)</f>
        <v>0</v>
      </c>
      <c r="G31" s="25"/>
      <c r="H31" s="73"/>
      <c r="I31" s="46"/>
      <c r="J31" s="46"/>
      <c r="K31" s="46"/>
      <c r="L31" s="28">
        <f>TRUNC((I31*12+J31)*30+K31)</f>
        <v>0</v>
      </c>
    </row>
    <row r="32" spans="1:12" ht="14.25" customHeight="1">
      <c r="A32" s="51" t="s">
        <v>36</v>
      </c>
      <c r="B32" s="73"/>
      <c r="C32" s="35">
        <f>TRUNC(F32/360)</f>
        <v>0</v>
      </c>
      <c r="D32" s="35">
        <f>TRUNC((F32-C32*360)/30)</f>
        <v>0</v>
      </c>
      <c r="E32" s="35">
        <f>TRUNC(F32-C32*360-D32*30)</f>
        <v>0</v>
      </c>
      <c r="F32" s="28">
        <f>F30-F31</f>
        <v>0</v>
      </c>
      <c r="G32" s="4"/>
      <c r="H32" s="73"/>
      <c r="I32" s="35">
        <f>TRUNC(L32/360)</f>
        <v>0</v>
      </c>
      <c r="J32" s="35">
        <f>TRUNC((L32-I32*360)/30)</f>
        <v>0</v>
      </c>
      <c r="K32" s="35">
        <f>TRUNC(L32-I32*360-J32*30)</f>
        <v>0</v>
      </c>
      <c r="L32" s="28">
        <f>L30-L31</f>
        <v>0</v>
      </c>
    </row>
    <row r="33" spans="1:12" ht="14.25" customHeight="1">
      <c r="B33" s="75" t="s">
        <v>14</v>
      </c>
      <c r="C33" s="70">
        <f>TRUNC(F34/360)</f>
        <v>0</v>
      </c>
      <c r="D33" s="70">
        <f>TRUNC((F34-C33*360)/30)</f>
        <v>0</v>
      </c>
      <c r="E33" s="70">
        <f>TRUNC((F34-C33*360-D33*30))</f>
        <v>0</v>
      </c>
      <c r="F33" s="28">
        <f>F29+F32</f>
        <v>0</v>
      </c>
      <c r="G33" s="4"/>
      <c r="H33" s="73" t="s">
        <v>0</v>
      </c>
      <c r="I33" s="46"/>
      <c r="J33" s="46"/>
      <c r="K33" s="46"/>
      <c r="L33" s="28">
        <f>TRUNC((I33*12+J33)*30+K33)</f>
        <v>0</v>
      </c>
    </row>
    <row r="34" spans="1:12" ht="14.25" customHeight="1">
      <c r="B34" s="85"/>
      <c r="C34" s="71"/>
      <c r="D34" s="71"/>
      <c r="E34" s="71"/>
      <c r="F34" s="28">
        <f>MOD(F33/2,900)*ABS(TRUNC(F33/2/900)-1)+900*(TRUNC(F33/2/900))</f>
        <v>0</v>
      </c>
      <c r="G34" s="4"/>
      <c r="H34" s="73"/>
      <c r="I34" s="46"/>
      <c r="J34" s="46"/>
      <c r="K34" s="46"/>
      <c r="L34" s="28">
        <f>TRUNC((I34*12+J34)*30+K34)</f>
        <v>0</v>
      </c>
    </row>
    <row r="35" spans="1:12" ht="14.25" customHeight="1" thickBot="1">
      <c r="A35" s="52"/>
      <c r="B35" s="86"/>
      <c r="C35" s="72"/>
      <c r="D35" s="72"/>
      <c r="E35" s="72"/>
      <c r="F35" s="28"/>
      <c r="G35" s="4"/>
      <c r="H35" s="73"/>
      <c r="I35" s="35">
        <f>TRUNC(L35/360)</f>
        <v>0</v>
      </c>
      <c r="J35" s="35">
        <f>TRUNC((L35-I35*360)/30)</f>
        <v>0</v>
      </c>
      <c r="K35" s="35">
        <f>TRUNC(L35-I35*360-J35*30)</f>
        <v>0</v>
      </c>
      <c r="L35" s="28">
        <f>L33-L34</f>
        <v>0</v>
      </c>
    </row>
    <row r="36" spans="1:12" ht="14.25" customHeight="1">
      <c r="A36" s="7" t="s">
        <v>37</v>
      </c>
      <c r="B36" s="73" t="s">
        <v>0</v>
      </c>
      <c r="C36" s="47"/>
      <c r="D36" s="47"/>
      <c r="E36" s="47"/>
      <c r="F36" s="28">
        <f>TRUNC((C36*12+D36)*30+E36)</f>
        <v>0</v>
      </c>
      <c r="G36" s="4"/>
      <c r="H36" s="73" t="s">
        <v>0</v>
      </c>
      <c r="I36" s="46"/>
      <c r="J36" s="46"/>
      <c r="K36" s="46"/>
      <c r="L36" s="28">
        <f>TRUNC((I36*12+J36)*30+K36)</f>
        <v>0</v>
      </c>
    </row>
    <row r="37" spans="1:12" ht="14.25" customHeight="1">
      <c r="A37" s="7" t="s">
        <v>38</v>
      </c>
      <c r="B37" s="73"/>
      <c r="C37" s="46"/>
      <c r="D37" s="46"/>
      <c r="E37" s="46"/>
      <c r="F37" s="28">
        <f>TRUNC((C37*12+D37)*30+E37)</f>
        <v>0</v>
      </c>
      <c r="G37" s="4"/>
      <c r="H37" s="73"/>
      <c r="I37" s="46"/>
      <c r="J37" s="46"/>
      <c r="K37" s="46"/>
      <c r="L37" s="28">
        <f>TRUNC((I37*12+J37)*30+K37)</f>
        <v>0</v>
      </c>
    </row>
    <row r="38" spans="1:12" ht="14.25" customHeight="1">
      <c r="A38" s="7" t="s">
        <v>39</v>
      </c>
      <c r="B38" s="73"/>
      <c r="C38" s="35">
        <f>TRUNC(F38/360)</f>
        <v>0</v>
      </c>
      <c r="D38" s="35">
        <f>TRUNC((F38-C38*360)/30)</f>
        <v>0</v>
      </c>
      <c r="E38" s="35">
        <f>TRUNC(F38-C38*360-D38*30)</f>
        <v>0</v>
      </c>
      <c r="F38" s="28">
        <f>F36-F37</f>
        <v>0</v>
      </c>
      <c r="G38" s="4"/>
      <c r="H38" s="73"/>
      <c r="I38" s="35">
        <f>TRUNC(L38/360)</f>
        <v>0</v>
      </c>
      <c r="J38" s="35">
        <f>TRUNC((L38-I38*360)/30)</f>
        <v>0</v>
      </c>
      <c r="K38" s="35">
        <f>TRUNC(L38-I38*360-J38*30)</f>
        <v>0</v>
      </c>
      <c r="L38" s="28">
        <f>L36-L37</f>
        <v>0</v>
      </c>
    </row>
    <row r="39" spans="1:12" ht="14.25" customHeight="1">
      <c r="B39" s="73" t="s">
        <v>0</v>
      </c>
      <c r="C39" s="46"/>
      <c r="D39" s="46"/>
      <c r="E39" s="46"/>
      <c r="F39" s="28">
        <f>TRUNC((C39*12+D39)*30+E39)</f>
        <v>0</v>
      </c>
      <c r="G39" s="4"/>
      <c r="H39" s="73" t="s">
        <v>0</v>
      </c>
      <c r="I39" s="46"/>
      <c r="J39" s="46"/>
      <c r="K39" s="46"/>
      <c r="L39" s="28">
        <f>TRUNC((I39*12+J39)*30+K39)</f>
        <v>0</v>
      </c>
    </row>
    <row r="40" spans="1:12" ht="14.25" customHeight="1">
      <c r="A40" s="7" t="s">
        <v>40</v>
      </c>
      <c r="B40" s="73"/>
      <c r="C40" s="46"/>
      <c r="D40" s="46"/>
      <c r="E40" s="46"/>
      <c r="F40" s="28">
        <f>TRUNC((C40*12+D40)*30+E40)</f>
        <v>0</v>
      </c>
      <c r="G40" s="4"/>
      <c r="H40" s="73"/>
      <c r="I40" s="46"/>
      <c r="J40" s="46"/>
      <c r="K40" s="46"/>
      <c r="L40" s="28">
        <f>TRUNC((I40*12+J40)*30+K40)</f>
        <v>0</v>
      </c>
    </row>
    <row r="41" spans="1:12" ht="14.25" customHeight="1">
      <c r="A41" s="7" t="s">
        <v>19</v>
      </c>
      <c r="B41" s="73"/>
      <c r="C41" s="35">
        <f>TRUNC(F41/360)</f>
        <v>0</v>
      </c>
      <c r="D41" s="35">
        <f>TRUNC((F41-C41*360)/30)</f>
        <v>0</v>
      </c>
      <c r="E41" s="35">
        <f>TRUNC(F41-C41*360-D41*30)</f>
        <v>0</v>
      </c>
      <c r="F41" s="28">
        <f>F39-F40</f>
        <v>0</v>
      </c>
      <c r="G41" s="4"/>
      <c r="H41" s="73"/>
      <c r="I41" s="35">
        <f>TRUNC(L41/360)</f>
        <v>0</v>
      </c>
      <c r="J41" s="35">
        <f>TRUNC((L41-I41*360)/30)</f>
        <v>0</v>
      </c>
      <c r="K41" s="35">
        <f>TRUNC(L41-I41*360-J41*30)</f>
        <v>0</v>
      </c>
      <c r="L41" s="28">
        <f>L39-L40</f>
        <v>0</v>
      </c>
    </row>
    <row r="42" spans="1:12" ht="14.25" customHeight="1">
      <c r="B42" s="73" t="s">
        <v>0</v>
      </c>
      <c r="C42" s="46"/>
      <c r="D42" s="46"/>
      <c r="E42" s="46"/>
      <c r="F42" s="28">
        <f>TRUNC((C42*12+D42)*30+E42)</f>
        <v>0</v>
      </c>
      <c r="G42" s="4"/>
      <c r="H42" s="73" t="s">
        <v>0</v>
      </c>
      <c r="I42" s="46"/>
      <c r="J42" s="46"/>
      <c r="K42" s="46"/>
      <c r="L42" s="28">
        <f>TRUNC((I42*12+J42)*30+K42)</f>
        <v>0</v>
      </c>
    </row>
    <row r="43" spans="1:12" ht="14.25" customHeight="1">
      <c r="B43" s="73"/>
      <c r="C43" s="46"/>
      <c r="D43" s="46"/>
      <c r="E43" s="46"/>
      <c r="F43" s="28">
        <f>TRUNC((C43*12+D43)*30+E43)</f>
        <v>0</v>
      </c>
      <c r="G43" s="4"/>
      <c r="H43" s="73"/>
      <c r="I43" s="46"/>
      <c r="J43" s="46"/>
      <c r="K43" s="46"/>
      <c r="L43" s="28">
        <f>TRUNC((I43*12+J43)*30+K43)</f>
        <v>0</v>
      </c>
    </row>
    <row r="44" spans="1:12" ht="14.25" customHeight="1">
      <c r="B44" s="73"/>
      <c r="C44" s="35">
        <f>TRUNC(F44/360)</f>
        <v>0</v>
      </c>
      <c r="D44" s="35">
        <f>TRUNC((F44-C44*360)/30)</f>
        <v>0</v>
      </c>
      <c r="E44" s="35">
        <f>TRUNC(F44-C44*360-D44*30)</f>
        <v>0</v>
      </c>
      <c r="F44" s="28">
        <f>F42-F43</f>
        <v>0</v>
      </c>
      <c r="G44" s="4"/>
      <c r="H44" s="73"/>
      <c r="I44" s="35">
        <f>TRUNC(L44/360)</f>
        <v>0</v>
      </c>
      <c r="J44" s="35">
        <f>TRUNC((L44-I44*360)/30)</f>
        <v>0</v>
      </c>
      <c r="K44" s="35">
        <f>TRUNC(L44-I44*360-J44*30)</f>
        <v>0</v>
      </c>
      <c r="L44" s="28">
        <f>L42-L43</f>
        <v>0</v>
      </c>
    </row>
    <row r="45" spans="1:12" ht="14.25" customHeight="1">
      <c r="B45" s="15" t="s">
        <v>1</v>
      </c>
      <c r="C45" s="35">
        <f>TRUNC(F45/360)</f>
        <v>0</v>
      </c>
      <c r="D45" s="35">
        <f>TRUNC((F45-C45*360)/30)</f>
        <v>0</v>
      </c>
      <c r="E45" s="35">
        <f>TRUNC(F45-C45*360-D45*30)</f>
        <v>0</v>
      </c>
      <c r="F45" s="29">
        <f>F38+F41+F44</f>
        <v>0</v>
      </c>
      <c r="G45" s="4"/>
      <c r="H45" s="15" t="s">
        <v>1</v>
      </c>
      <c r="I45" s="35">
        <f>TRUNC(L45/360)</f>
        <v>0</v>
      </c>
      <c r="J45" s="35">
        <f>TRUNC((L45-I45*360)/30)</f>
        <v>0</v>
      </c>
      <c r="K45" s="35">
        <f>TRUNC(L45-I45*360-J45*30)</f>
        <v>0</v>
      </c>
      <c r="L45" s="29">
        <f>L29+L32+L35+L38+L41+L44</f>
        <v>0</v>
      </c>
    </row>
    <row r="46" spans="1:12" ht="14.25" customHeight="1">
      <c r="B46" s="74" t="s">
        <v>14</v>
      </c>
      <c r="C46" s="70">
        <f>TRUNC(F45*2/360)</f>
        <v>0</v>
      </c>
      <c r="D46" s="70">
        <f>TRUNC((F45*2-C46*360)/30)</f>
        <v>0</v>
      </c>
      <c r="E46" s="70">
        <f>TRUNC((F45*2-C46*360-D46*30))</f>
        <v>0</v>
      </c>
      <c r="F46" s="30"/>
      <c r="G46" s="4"/>
      <c r="H46" s="74" t="s">
        <v>14</v>
      </c>
      <c r="I46" s="70">
        <f>TRUNC(L45/2/360)</f>
        <v>0</v>
      </c>
      <c r="J46" s="70">
        <f>TRUNC((L45/2-I46*360)/30)</f>
        <v>0</v>
      </c>
      <c r="K46" s="70">
        <f>TRUNC((L45/2-I46*360-J46*30))</f>
        <v>0</v>
      </c>
      <c r="L46" s="30"/>
    </row>
    <row r="47" spans="1:12" ht="14.25" customHeight="1">
      <c r="B47" s="74"/>
      <c r="C47" s="71"/>
      <c r="D47" s="71"/>
      <c r="E47" s="71"/>
      <c r="F47" s="30"/>
      <c r="G47" s="4"/>
      <c r="H47" s="74"/>
      <c r="I47" s="71"/>
      <c r="J47" s="71"/>
      <c r="K47" s="71"/>
      <c r="L47" s="30"/>
    </row>
    <row r="48" spans="1:12" ht="14.25" customHeight="1" thickBot="1">
      <c r="B48" s="75"/>
      <c r="C48" s="82"/>
      <c r="D48" s="82"/>
      <c r="E48" s="82"/>
      <c r="F48" s="30"/>
      <c r="G48" s="4"/>
      <c r="H48" s="75"/>
      <c r="I48" s="72"/>
      <c r="J48" s="72"/>
      <c r="K48" s="72"/>
      <c r="L48" s="30"/>
    </row>
    <row r="49" spans="1:13" ht="14.25" customHeight="1">
      <c r="B49" s="21"/>
      <c r="C49" s="37" t="s">
        <v>20</v>
      </c>
      <c r="D49" s="38"/>
      <c r="E49" s="38"/>
      <c r="F49" s="22"/>
      <c r="G49" s="26"/>
      <c r="H49" s="23"/>
      <c r="I49" s="35">
        <f>TRUNC(L49/360)</f>
        <v>0</v>
      </c>
      <c r="J49" s="35">
        <f>TRUNC((L49-I49*360)/30)</f>
        <v>0</v>
      </c>
      <c r="K49" s="35">
        <f>TRUNC(L49-I49*360-J49*30)</f>
        <v>0</v>
      </c>
      <c r="L49" s="30">
        <f>F26+F34+F45*2+L23+TRUNC(L45/2)</f>
        <v>0</v>
      </c>
    </row>
    <row r="50" spans="1:13" ht="6" customHeight="1" thickBot="1">
      <c r="B50" s="33"/>
      <c r="C50" s="19"/>
      <c r="D50" s="20"/>
      <c r="E50" s="20"/>
      <c r="F50" s="20"/>
      <c r="G50" s="34"/>
      <c r="H50" s="34"/>
      <c r="I50" s="18"/>
      <c r="J50" s="18"/>
      <c r="K50" s="18"/>
      <c r="L50" s="30"/>
    </row>
    <row r="51" spans="1:13" ht="15.75" customHeight="1">
      <c r="B51" s="12"/>
      <c r="D51" s="4"/>
      <c r="E51" s="4"/>
      <c r="F51" s="4"/>
      <c r="G51" s="4"/>
      <c r="H51" s="4"/>
      <c r="I51" s="4"/>
      <c r="J51" s="4"/>
      <c r="K51" s="4"/>
      <c r="L51" s="4"/>
    </row>
    <row r="52" spans="1:13" ht="15.75" customHeight="1">
      <c r="A52" s="14" t="s">
        <v>26</v>
      </c>
      <c r="B52" s="12"/>
      <c r="C52" s="78"/>
      <c r="D52" s="78"/>
      <c r="E52" s="78"/>
      <c r="F52" s="78"/>
      <c r="G52" s="78"/>
      <c r="H52" s="78"/>
      <c r="I52" s="78"/>
      <c r="J52" s="78"/>
      <c r="K52" s="78"/>
      <c r="L52" s="30"/>
    </row>
    <row r="53" spans="1:13" s="39" customFormat="1" ht="14.25" customHeight="1">
      <c r="B53" s="38"/>
      <c r="D53" s="30"/>
      <c r="E53" s="30"/>
      <c r="F53" s="30"/>
      <c r="G53" s="30"/>
      <c r="H53" s="30"/>
      <c r="I53" s="30"/>
      <c r="J53" s="30"/>
      <c r="K53" s="30"/>
      <c r="L53" s="30"/>
    </row>
    <row r="54" spans="1:13" s="39" customFormat="1" ht="14.25" hidden="1" customHeight="1">
      <c r="B54" s="38"/>
      <c r="D54" s="30"/>
      <c r="E54" s="30"/>
      <c r="F54" s="30"/>
      <c r="G54" s="30"/>
      <c r="H54" s="30"/>
      <c r="I54" s="30"/>
      <c r="J54" s="30"/>
      <c r="K54" s="30"/>
      <c r="L54" s="30"/>
    </row>
    <row r="55" spans="1:13" ht="14.25" hidden="1" customHeight="1">
      <c r="B55" s="12"/>
      <c r="D55" s="4"/>
      <c r="E55" s="4"/>
      <c r="F55" s="4"/>
      <c r="G55" s="4"/>
      <c r="H55" s="4"/>
      <c r="I55" s="4"/>
      <c r="J55" s="4"/>
      <c r="K55" s="4"/>
      <c r="L55" s="4"/>
    </row>
    <row r="56" spans="1:13" ht="17.25" customHeight="1">
      <c r="A56" s="49" t="s">
        <v>42</v>
      </c>
      <c r="B56" s="50"/>
      <c r="D56" s="4"/>
      <c r="E56" s="4"/>
      <c r="F56" s="4"/>
      <c r="G56" s="4"/>
      <c r="H56" s="4"/>
      <c r="I56" s="4"/>
      <c r="J56" s="4"/>
      <c r="K56" s="4"/>
      <c r="L56" s="4"/>
    </row>
    <row r="59" spans="1:13" ht="12.75" customHeight="1">
      <c r="K59" s="6"/>
      <c r="L59" s="6"/>
    </row>
    <row r="60" spans="1:13" ht="12.75" customHeight="1">
      <c r="K60" s="6"/>
      <c r="L60" s="6"/>
      <c r="M60" s="5"/>
    </row>
    <row r="61" spans="1:13" ht="18.75" customHeight="1">
      <c r="A61" s="65" t="s">
        <v>41</v>
      </c>
      <c r="B61" s="65"/>
      <c r="C61" s="65"/>
      <c r="D61" s="65"/>
      <c r="E61" s="65"/>
      <c r="F61" s="65"/>
      <c r="G61" s="65"/>
      <c r="H61" s="65"/>
      <c r="I61" s="65"/>
      <c r="J61" s="65"/>
      <c r="K61" s="65"/>
      <c r="L61" s="10"/>
    </row>
    <row r="62" spans="1:13" ht="20.25" customHeight="1">
      <c r="A62" s="66"/>
      <c r="B62" s="66"/>
      <c r="C62" s="66"/>
      <c r="D62" s="66"/>
      <c r="E62" s="66"/>
      <c r="F62" s="66"/>
      <c r="G62" s="66"/>
      <c r="H62" s="66"/>
      <c r="I62" s="66"/>
      <c r="J62" s="66"/>
      <c r="K62" s="66"/>
      <c r="L62" s="9"/>
    </row>
    <row r="63" spans="1:13" ht="21.75" customHeight="1">
      <c r="A63" s="67">
        <f>A5</f>
        <v>0</v>
      </c>
      <c r="B63" s="67"/>
      <c r="C63" s="67"/>
      <c r="D63" s="67"/>
      <c r="E63" s="67"/>
      <c r="F63" s="67"/>
      <c r="G63" s="67"/>
      <c r="H63" s="67"/>
      <c r="I63" s="67"/>
      <c r="J63" s="67"/>
      <c r="K63" s="67"/>
      <c r="L63" s="1"/>
    </row>
    <row r="64" spans="1:13" ht="2.25" customHeight="1">
      <c r="A64" s="68"/>
      <c r="B64" s="68"/>
      <c r="C64" s="68"/>
      <c r="D64" s="68"/>
      <c r="E64" s="68"/>
      <c r="F64" s="68"/>
      <c r="G64" s="68"/>
      <c r="H64" s="68"/>
      <c r="I64" s="68"/>
      <c r="J64" s="68"/>
      <c r="K64" s="68"/>
      <c r="L64" s="1"/>
    </row>
    <row r="65" spans="1:12" ht="10.5" customHeight="1">
      <c r="A65" s="61"/>
      <c r="B65" s="61"/>
      <c r="C65" s="61"/>
      <c r="D65" s="61"/>
      <c r="E65" s="61"/>
      <c r="F65" s="61"/>
      <c r="G65" s="61"/>
      <c r="H65" s="61"/>
      <c r="I65" s="61"/>
      <c r="J65" s="61"/>
      <c r="K65" s="61"/>
      <c r="L65" s="11"/>
    </row>
    <row r="66" spans="1:12" ht="11.25" customHeight="1">
      <c r="D66" s="2"/>
      <c r="E66" s="3"/>
      <c r="F66" s="3"/>
      <c r="G66" s="3"/>
      <c r="H66" s="3"/>
      <c r="I66" s="4"/>
      <c r="J66" s="4"/>
      <c r="K66" s="4"/>
      <c r="L66" s="4"/>
    </row>
    <row r="67" spans="1:12" s="39" customFormat="1" ht="24" customHeight="1">
      <c r="A67" s="54"/>
      <c r="B67" s="62"/>
      <c r="C67" s="63"/>
      <c r="D67" s="63"/>
      <c r="E67" s="64"/>
      <c r="F67" s="27"/>
      <c r="G67" s="29"/>
      <c r="H67" s="29"/>
      <c r="I67" s="63"/>
      <c r="J67" s="63"/>
      <c r="K67" s="64"/>
      <c r="L67" s="27"/>
    </row>
    <row r="68" spans="1:12" s="39" customFormat="1" ht="24" customHeight="1">
      <c r="A68" s="54">
        <f>A10</f>
        <v>0</v>
      </c>
      <c r="B68" s="54"/>
      <c r="C68" s="63"/>
      <c r="D68" s="63"/>
      <c r="E68" s="64"/>
      <c r="F68" s="27"/>
      <c r="G68" s="29"/>
      <c r="H68" s="29"/>
      <c r="I68" s="63"/>
      <c r="J68" s="63"/>
      <c r="K68" s="64"/>
      <c r="L68" s="27"/>
    </row>
    <row r="69" spans="1:12" s="43" customFormat="1" ht="14.25" customHeight="1">
      <c r="A69" s="40"/>
      <c r="B69" s="60"/>
      <c r="C69" s="41">
        <f t="shared" ref="C69:E84" si="0">C11</f>
        <v>0</v>
      </c>
      <c r="D69" s="41">
        <f t="shared" si="0"/>
        <v>0</v>
      </c>
      <c r="E69" s="41">
        <f t="shared" si="0"/>
        <v>0</v>
      </c>
      <c r="F69" s="28">
        <f>TRUNC((C69*12+D69)*30+E69)</f>
        <v>0</v>
      </c>
      <c r="G69" s="42"/>
      <c r="H69" s="60"/>
      <c r="I69" s="41">
        <f t="shared" ref="I69:K82" si="1">I11</f>
        <v>0</v>
      </c>
      <c r="J69" s="41">
        <f t="shared" si="1"/>
        <v>0</v>
      </c>
      <c r="K69" s="41">
        <f t="shared" si="1"/>
        <v>0</v>
      </c>
      <c r="L69" s="28">
        <f>TRUNC((I69*12+J69)*30+K69)</f>
        <v>0</v>
      </c>
    </row>
    <row r="70" spans="1:12" s="43" customFormat="1" ht="14.25" customHeight="1">
      <c r="A70" s="40"/>
      <c r="B70" s="60"/>
      <c r="C70" s="41">
        <f t="shared" si="0"/>
        <v>0</v>
      </c>
      <c r="D70" s="41">
        <f t="shared" si="0"/>
        <v>0</v>
      </c>
      <c r="E70" s="41">
        <f t="shared" si="0"/>
        <v>0</v>
      </c>
      <c r="F70" s="28">
        <f>TRUNC((C70*12+D70)*30+E70)</f>
        <v>0</v>
      </c>
      <c r="G70" s="42"/>
      <c r="H70" s="60"/>
      <c r="I70" s="41">
        <f t="shared" si="1"/>
        <v>0</v>
      </c>
      <c r="J70" s="41">
        <f t="shared" si="1"/>
        <v>0</v>
      </c>
      <c r="K70" s="41">
        <f t="shared" si="1"/>
        <v>0</v>
      </c>
      <c r="L70" s="28">
        <f>TRUNC((I70*12+J70)*30+K70)</f>
        <v>0</v>
      </c>
    </row>
    <row r="71" spans="1:12" s="43" customFormat="1" ht="15" customHeight="1">
      <c r="B71" s="60"/>
      <c r="C71" s="41">
        <f t="shared" si="0"/>
        <v>0</v>
      </c>
      <c r="D71" s="41">
        <f t="shared" si="0"/>
        <v>0</v>
      </c>
      <c r="E71" s="41">
        <f t="shared" si="0"/>
        <v>0</v>
      </c>
      <c r="F71" s="28">
        <f>F69-F70</f>
        <v>0</v>
      </c>
      <c r="G71" s="42"/>
      <c r="H71" s="60"/>
      <c r="I71" s="41">
        <f t="shared" si="1"/>
        <v>0</v>
      </c>
      <c r="J71" s="41">
        <f t="shared" si="1"/>
        <v>0</v>
      </c>
      <c r="K71" s="41">
        <f t="shared" si="1"/>
        <v>0</v>
      </c>
      <c r="L71" s="28">
        <f>L69-L70</f>
        <v>0</v>
      </c>
    </row>
    <row r="72" spans="1:12" s="39" customFormat="1" ht="14.25" customHeight="1">
      <c r="B72" s="54"/>
      <c r="C72" s="41">
        <f t="shared" si="0"/>
        <v>0</v>
      </c>
      <c r="D72" s="41">
        <f t="shared" si="0"/>
        <v>0</v>
      </c>
      <c r="E72" s="41">
        <f t="shared" si="0"/>
        <v>0</v>
      </c>
      <c r="F72" s="28">
        <f>TRUNC((C72*12+D72)*30+E72)</f>
        <v>0</v>
      </c>
      <c r="G72" s="29"/>
      <c r="H72" s="54"/>
      <c r="I72" s="41">
        <f t="shared" si="1"/>
        <v>0</v>
      </c>
      <c r="J72" s="41">
        <f t="shared" si="1"/>
        <v>0</v>
      </c>
      <c r="K72" s="41">
        <f t="shared" si="1"/>
        <v>0</v>
      </c>
      <c r="L72" s="28">
        <f>TRUNC((I72*12+J72)*30+K72)</f>
        <v>0</v>
      </c>
    </row>
    <row r="73" spans="1:12" s="39" customFormat="1" ht="14.25" customHeight="1">
      <c r="B73" s="54"/>
      <c r="C73" s="41">
        <f t="shared" si="0"/>
        <v>0</v>
      </c>
      <c r="D73" s="41">
        <f t="shared" si="0"/>
        <v>0</v>
      </c>
      <c r="E73" s="41">
        <f t="shared" si="0"/>
        <v>0</v>
      </c>
      <c r="F73" s="28">
        <f>TRUNC((C73*12+D73)*30+E73)</f>
        <v>0</v>
      </c>
      <c r="G73" s="29"/>
      <c r="H73" s="54"/>
      <c r="I73" s="41">
        <f t="shared" si="1"/>
        <v>0</v>
      </c>
      <c r="J73" s="41">
        <f t="shared" si="1"/>
        <v>0</v>
      </c>
      <c r="K73" s="41">
        <f t="shared" si="1"/>
        <v>0</v>
      </c>
      <c r="L73" s="28">
        <f>TRUNC((I73*12+J73)*30+K73)</f>
        <v>0</v>
      </c>
    </row>
    <row r="74" spans="1:12" s="39" customFormat="1" ht="14.25" customHeight="1">
      <c r="B74" s="54"/>
      <c r="C74" s="41">
        <f t="shared" si="0"/>
        <v>0</v>
      </c>
      <c r="D74" s="41">
        <f t="shared" si="0"/>
        <v>0</v>
      </c>
      <c r="E74" s="41">
        <f t="shared" si="0"/>
        <v>0</v>
      </c>
      <c r="F74" s="28">
        <f>F72-F73</f>
        <v>0</v>
      </c>
      <c r="G74" s="29"/>
      <c r="H74" s="54"/>
      <c r="I74" s="41">
        <f t="shared" si="1"/>
        <v>0</v>
      </c>
      <c r="J74" s="41">
        <f t="shared" si="1"/>
        <v>0</v>
      </c>
      <c r="K74" s="41">
        <f t="shared" si="1"/>
        <v>0</v>
      </c>
      <c r="L74" s="28">
        <f>L72-L73</f>
        <v>0</v>
      </c>
    </row>
    <row r="75" spans="1:12" s="39" customFormat="1" ht="14.25" customHeight="1">
      <c r="B75" s="54"/>
      <c r="C75" s="41">
        <f t="shared" si="0"/>
        <v>0</v>
      </c>
      <c r="D75" s="41">
        <f t="shared" si="0"/>
        <v>0</v>
      </c>
      <c r="E75" s="41">
        <f t="shared" si="0"/>
        <v>0</v>
      </c>
      <c r="F75" s="28">
        <f>TRUNC((C75*12+D75)*30+E75)</f>
        <v>0</v>
      </c>
      <c r="G75" s="29"/>
      <c r="H75" s="54"/>
      <c r="I75" s="41">
        <f t="shared" si="1"/>
        <v>0</v>
      </c>
      <c r="J75" s="41">
        <f t="shared" si="1"/>
        <v>0</v>
      </c>
      <c r="K75" s="41">
        <f t="shared" si="1"/>
        <v>0</v>
      </c>
      <c r="L75" s="28">
        <f>TRUNC((I75*12+J75)*30+K75)</f>
        <v>0</v>
      </c>
    </row>
    <row r="76" spans="1:12" s="39" customFormat="1" ht="14.25" customHeight="1">
      <c r="B76" s="54"/>
      <c r="C76" s="41">
        <f t="shared" si="0"/>
        <v>0</v>
      </c>
      <c r="D76" s="41">
        <f t="shared" si="0"/>
        <v>0</v>
      </c>
      <c r="E76" s="41">
        <f t="shared" si="0"/>
        <v>0</v>
      </c>
      <c r="F76" s="28">
        <f>TRUNC((C76*12+D76)*30+E76)</f>
        <v>0</v>
      </c>
      <c r="G76" s="29"/>
      <c r="H76" s="54"/>
      <c r="I76" s="41">
        <f t="shared" si="1"/>
        <v>0</v>
      </c>
      <c r="J76" s="41">
        <f t="shared" si="1"/>
        <v>0</v>
      </c>
      <c r="K76" s="41">
        <f t="shared" si="1"/>
        <v>0</v>
      </c>
      <c r="L76" s="28">
        <f>TRUNC((I76*12+J76)*30+K76)</f>
        <v>0</v>
      </c>
    </row>
    <row r="77" spans="1:12" s="39" customFormat="1" ht="14.25" customHeight="1">
      <c r="B77" s="54"/>
      <c r="C77" s="41">
        <f t="shared" si="0"/>
        <v>0</v>
      </c>
      <c r="D77" s="41">
        <f t="shared" si="0"/>
        <v>0</v>
      </c>
      <c r="E77" s="41">
        <f t="shared" si="0"/>
        <v>0</v>
      </c>
      <c r="F77" s="28">
        <f>F75-F76</f>
        <v>0</v>
      </c>
      <c r="G77" s="29"/>
      <c r="H77" s="54"/>
      <c r="I77" s="41">
        <f t="shared" si="1"/>
        <v>0</v>
      </c>
      <c r="J77" s="41">
        <f t="shared" si="1"/>
        <v>0</v>
      </c>
      <c r="K77" s="41">
        <f t="shared" si="1"/>
        <v>0</v>
      </c>
      <c r="L77" s="28">
        <f>L75-L76</f>
        <v>0</v>
      </c>
    </row>
    <row r="78" spans="1:12" s="39" customFormat="1" ht="14.25" customHeight="1">
      <c r="B78" s="54"/>
      <c r="C78" s="41">
        <f t="shared" si="0"/>
        <v>0</v>
      </c>
      <c r="D78" s="41">
        <f t="shared" si="0"/>
        <v>0</v>
      </c>
      <c r="E78" s="41">
        <f t="shared" si="0"/>
        <v>0</v>
      </c>
      <c r="F78" s="28">
        <f>TRUNC((C78*12+D78)*30+E78)</f>
        <v>0</v>
      </c>
      <c r="G78" s="29"/>
      <c r="H78" s="54"/>
      <c r="I78" s="41">
        <f t="shared" si="1"/>
        <v>0</v>
      </c>
      <c r="J78" s="41">
        <f t="shared" si="1"/>
        <v>0</v>
      </c>
      <c r="K78" s="41">
        <f t="shared" si="1"/>
        <v>0</v>
      </c>
      <c r="L78" s="28">
        <f>TRUNC((I78*12+J78)*30+K78)</f>
        <v>0</v>
      </c>
    </row>
    <row r="79" spans="1:12" s="39" customFormat="1" ht="14.25" customHeight="1">
      <c r="B79" s="54"/>
      <c r="C79" s="41">
        <f t="shared" si="0"/>
        <v>0</v>
      </c>
      <c r="D79" s="41">
        <f t="shared" si="0"/>
        <v>0</v>
      </c>
      <c r="E79" s="41">
        <f t="shared" si="0"/>
        <v>0</v>
      </c>
      <c r="F79" s="28">
        <f>TRUNC((C79*12+D79)*30+E79)</f>
        <v>0</v>
      </c>
      <c r="G79" s="29"/>
      <c r="H79" s="54"/>
      <c r="I79" s="41">
        <f t="shared" si="1"/>
        <v>0</v>
      </c>
      <c r="J79" s="41">
        <f t="shared" si="1"/>
        <v>0</v>
      </c>
      <c r="K79" s="41">
        <f t="shared" si="1"/>
        <v>0</v>
      </c>
      <c r="L79" s="28">
        <f>TRUNC((I79*12+J79)*30+K79)</f>
        <v>0</v>
      </c>
    </row>
    <row r="80" spans="1:12" s="39" customFormat="1" ht="14.25" customHeight="1">
      <c r="B80" s="54"/>
      <c r="C80" s="41">
        <f t="shared" si="0"/>
        <v>0</v>
      </c>
      <c r="D80" s="41">
        <f t="shared" si="0"/>
        <v>0</v>
      </c>
      <c r="E80" s="41">
        <f t="shared" si="0"/>
        <v>0</v>
      </c>
      <c r="F80" s="28">
        <f>F78-F79</f>
        <v>0</v>
      </c>
      <c r="G80" s="29"/>
      <c r="H80" s="54"/>
      <c r="I80" s="41">
        <f t="shared" si="1"/>
        <v>0</v>
      </c>
      <c r="J80" s="41">
        <f t="shared" si="1"/>
        <v>0</v>
      </c>
      <c r="K80" s="41">
        <f t="shared" si="1"/>
        <v>0</v>
      </c>
      <c r="L80" s="28">
        <f>L78-L79</f>
        <v>0</v>
      </c>
    </row>
    <row r="81" spans="1:12" s="39" customFormat="1" ht="14.25" customHeight="1">
      <c r="B81" s="54"/>
      <c r="C81" s="41">
        <f t="shared" si="0"/>
        <v>0</v>
      </c>
      <c r="D81" s="41">
        <f t="shared" si="0"/>
        <v>0</v>
      </c>
      <c r="E81" s="41">
        <f t="shared" si="0"/>
        <v>0</v>
      </c>
      <c r="F81" s="28">
        <f>TRUNC((C81*12+D81)*30+E81)</f>
        <v>0</v>
      </c>
      <c r="G81" s="30"/>
      <c r="H81" s="38"/>
      <c r="I81" s="41">
        <f t="shared" si="1"/>
        <v>0</v>
      </c>
      <c r="J81" s="41">
        <f t="shared" si="1"/>
        <v>0</v>
      </c>
      <c r="K81" s="41">
        <f t="shared" si="1"/>
        <v>0</v>
      </c>
      <c r="L81" s="29">
        <f>L71+L74+L77+L80</f>
        <v>0</v>
      </c>
    </row>
    <row r="82" spans="1:12" s="39" customFormat="1" ht="14.25" customHeight="1">
      <c r="B82" s="54"/>
      <c r="C82" s="41">
        <f t="shared" si="0"/>
        <v>0</v>
      </c>
      <c r="D82" s="41">
        <f t="shared" si="0"/>
        <v>0</v>
      </c>
      <c r="E82" s="41">
        <f t="shared" si="0"/>
        <v>0</v>
      </c>
      <c r="F82" s="28">
        <f>TRUNC((C82*12+D82)*30+E82)</f>
        <v>0</v>
      </c>
      <c r="G82" s="30"/>
      <c r="H82" s="53"/>
      <c r="I82" s="55">
        <f t="shared" si="1"/>
        <v>0</v>
      </c>
      <c r="J82" s="55">
        <f t="shared" si="1"/>
        <v>0</v>
      </c>
      <c r="K82" s="55">
        <f t="shared" si="1"/>
        <v>0</v>
      </c>
      <c r="L82" s="30"/>
    </row>
    <row r="83" spans="1:12" s="39" customFormat="1" ht="14.25" customHeight="1">
      <c r="B83" s="54"/>
      <c r="C83" s="41">
        <f t="shared" si="0"/>
        <v>0</v>
      </c>
      <c r="D83" s="41">
        <f t="shared" si="0"/>
        <v>0</v>
      </c>
      <c r="E83" s="41">
        <f t="shared" si="0"/>
        <v>0</v>
      </c>
      <c r="F83" s="28">
        <f>F81-F82</f>
        <v>0</v>
      </c>
      <c r="G83" s="30"/>
      <c r="H83" s="53"/>
      <c r="I83" s="55"/>
      <c r="J83" s="55"/>
      <c r="K83" s="55"/>
      <c r="L83" s="30"/>
    </row>
    <row r="84" spans="1:12" s="39" customFormat="1" ht="14.25" customHeight="1">
      <c r="B84" s="38"/>
      <c r="C84" s="41">
        <f t="shared" si="0"/>
        <v>0</v>
      </c>
      <c r="D84" s="41">
        <f t="shared" si="0"/>
        <v>0</v>
      </c>
      <c r="E84" s="41">
        <f t="shared" si="0"/>
        <v>0</v>
      </c>
      <c r="F84" s="29">
        <f>F71+F74+F77+F80+F83</f>
        <v>0</v>
      </c>
      <c r="G84" s="30"/>
      <c r="H84" s="53"/>
      <c r="I84" s="55"/>
      <c r="J84" s="55"/>
      <c r="K84" s="55"/>
      <c r="L84" s="30"/>
    </row>
    <row r="85" spans="1:12" s="39" customFormat="1" ht="14.25" customHeight="1">
      <c r="A85" s="44"/>
      <c r="B85" s="54"/>
      <c r="C85" s="41">
        <f t="shared" ref="C85:E90" si="2">C27</f>
        <v>0</v>
      </c>
      <c r="D85" s="41">
        <f t="shared" si="2"/>
        <v>0</v>
      </c>
      <c r="E85" s="41">
        <f t="shared" si="2"/>
        <v>0</v>
      </c>
      <c r="F85" s="28">
        <f>TRUNC((C85*12+D85)*30+E85)</f>
        <v>0</v>
      </c>
      <c r="G85" s="30"/>
      <c r="H85" s="60"/>
      <c r="I85" s="41">
        <f t="shared" ref="I85:K100" si="3">I27</f>
        <v>0</v>
      </c>
      <c r="J85" s="41">
        <f t="shared" si="3"/>
        <v>0</v>
      </c>
      <c r="K85" s="41">
        <f t="shared" si="3"/>
        <v>0</v>
      </c>
      <c r="L85" s="28">
        <f>TRUNC((I85*12+J85)*30+K85)</f>
        <v>0</v>
      </c>
    </row>
    <row r="86" spans="1:12" s="39" customFormat="1" ht="14.25" customHeight="1">
      <c r="A86" s="44"/>
      <c r="B86" s="54"/>
      <c r="C86" s="41">
        <f t="shared" si="2"/>
        <v>0</v>
      </c>
      <c r="D86" s="41">
        <f t="shared" si="2"/>
        <v>0</v>
      </c>
      <c r="E86" s="41">
        <f t="shared" si="2"/>
        <v>0</v>
      </c>
      <c r="F86" s="28">
        <f>TRUNC((C86*12+D86)*30+E86)</f>
        <v>0</v>
      </c>
      <c r="G86" s="42"/>
      <c r="H86" s="60"/>
      <c r="I86" s="41">
        <f t="shared" si="3"/>
        <v>0</v>
      </c>
      <c r="J86" s="41">
        <f t="shared" si="3"/>
        <v>0</v>
      </c>
      <c r="K86" s="41">
        <f t="shared" si="3"/>
        <v>0</v>
      </c>
      <c r="L86" s="28">
        <f>TRUNC((I86*12+J86)*30+K86)</f>
        <v>0</v>
      </c>
    </row>
    <row r="87" spans="1:12" s="39" customFormat="1" ht="14.25" customHeight="1">
      <c r="A87" s="44"/>
      <c r="B87" s="54"/>
      <c r="C87" s="41">
        <f t="shared" si="2"/>
        <v>0</v>
      </c>
      <c r="D87" s="41">
        <f t="shared" si="2"/>
        <v>0</v>
      </c>
      <c r="E87" s="41">
        <f t="shared" si="2"/>
        <v>0</v>
      </c>
      <c r="F87" s="28">
        <f>F85-F86</f>
        <v>0</v>
      </c>
      <c r="G87" s="42"/>
      <c r="H87" s="60"/>
      <c r="I87" s="41">
        <f t="shared" si="3"/>
        <v>0</v>
      </c>
      <c r="J87" s="41">
        <f t="shared" si="3"/>
        <v>0</v>
      </c>
      <c r="K87" s="41">
        <f t="shared" si="3"/>
        <v>0</v>
      </c>
      <c r="L87" s="28">
        <f>L85-L86</f>
        <v>0</v>
      </c>
    </row>
    <row r="88" spans="1:12" s="39" customFormat="1" ht="14.25" customHeight="1">
      <c r="A88" s="44"/>
      <c r="B88" s="53"/>
      <c r="C88" s="41">
        <f t="shared" si="2"/>
        <v>0</v>
      </c>
      <c r="D88" s="41">
        <f t="shared" si="2"/>
        <v>0</v>
      </c>
      <c r="E88" s="41">
        <f t="shared" si="2"/>
        <v>0</v>
      </c>
      <c r="F88" s="28"/>
      <c r="G88" s="42"/>
      <c r="H88" s="54"/>
      <c r="I88" s="41">
        <f t="shared" si="3"/>
        <v>0</v>
      </c>
      <c r="J88" s="41">
        <f t="shared" si="3"/>
        <v>0</v>
      </c>
      <c r="K88" s="41">
        <f t="shared" si="3"/>
        <v>0</v>
      </c>
      <c r="L88" s="28">
        <f>TRUNC((I88*12+J88)*30+K88)</f>
        <v>0</v>
      </c>
    </row>
    <row r="89" spans="1:12" s="39" customFormat="1" ht="14.25" customHeight="1">
      <c r="A89" s="58"/>
      <c r="B89" s="53"/>
      <c r="C89" s="41">
        <f t="shared" si="2"/>
        <v>0</v>
      </c>
      <c r="D89" s="41">
        <f t="shared" si="2"/>
        <v>0</v>
      </c>
      <c r="E89" s="41">
        <f t="shared" si="2"/>
        <v>0</v>
      </c>
      <c r="F89" s="31"/>
      <c r="G89" s="42"/>
      <c r="H89" s="54"/>
      <c r="I89" s="41">
        <f t="shared" si="3"/>
        <v>0</v>
      </c>
      <c r="J89" s="41">
        <f t="shared" si="3"/>
        <v>0</v>
      </c>
      <c r="K89" s="41">
        <f t="shared" si="3"/>
        <v>0</v>
      </c>
      <c r="L89" s="28">
        <f>TRUNC((I89*12+J89)*30+K89)</f>
        <v>0</v>
      </c>
    </row>
    <row r="90" spans="1:12" s="39" customFormat="1" ht="14.25" customHeight="1">
      <c r="A90" s="59"/>
      <c r="B90" s="53"/>
      <c r="C90" s="41">
        <f t="shared" si="2"/>
        <v>0</v>
      </c>
      <c r="D90" s="41">
        <f t="shared" si="2"/>
        <v>0</v>
      </c>
      <c r="E90" s="41">
        <f t="shared" si="2"/>
        <v>0</v>
      </c>
      <c r="F90" s="31"/>
      <c r="G90" s="30"/>
      <c r="H90" s="54"/>
      <c r="I90" s="41">
        <f t="shared" si="3"/>
        <v>0</v>
      </c>
      <c r="J90" s="41">
        <f t="shared" si="3"/>
        <v>0</v>
      </c>
      <c r="K90" s="41">
        <f t="shared" si="3"/>
        <v>0</v>
      </c>
      <c r="L90" s="28">
        <f>L88-L89</f>
        <v>0</v>
      </c>
    </row>
    <row r="91" spans="1:12" s="39" customFormat="1" ht="14.25" customHeight="1">
      <c r="A91" s="44"/>
      <c r="B91" s="54"/>
      <c r="C91" s="55">
        <f>C33</f>
        <v>0</v>
      </c>
      <c r="D91" s="55">
        <f>D33</f>
        <v>0</v>
      </c>
      <c r="E91" s="55">
        <f>E33</f>
        <v>0</v>
      </c>
      <c r="F91" s="28">
        <f>TRUNC((C91*12+D91)*30+E91)</f>
        <v>0</v>
      </c>
      <c r="G91" s="30"/>
      <c r="H91" s="54"/>
      <c r="I91" s="41">
        <f t="shared" si="3"/>
        <v>0</v>
      </c>
      <c r="J91" s="41">
        <f t="shared" si="3"/>
        <v>0</v>
      </c>
      <c r="K91" s="41">
        <f t="shared" si="3"/>
        <v>0</v>
      </c>
      <c r="L91" s="28">
        <f>TRUNC((I91*12+J91)*30+K91)</f>
        <v>0</v>
      </c>
    </row>
    <row r="92" spans="1:12" s="39" customFormat="1" ht="14.25" customHeight="1">
      <c r="A92" s="44"/>
      <c r="B92" s="54"/>
      <c r="C92" s="55"/>
      <c r="D92" s="55"/>
      <c r="E92" s="55"/>
      <c r="F92" s="28">
        <f>TRUNC((C92*12+D92)*30+E92)</f>
        <v>0</v>
      </c>
      <c r="G92" s="30"/>
      <c r="H92" s="54"/>
      <c r="I92" s="41">
        <f t="shared" si="3"/>
        <v>0</v>
      </c>
      <c r="J92" s="41">
        <f t="shared" si="3"/>
        <v>0</v>
      </c>
      <c r="K92" s="41">
        <f t="shared" si="3"/>
        <v>0</v>
      </c>
      <c r="L92" s="28">
        <f>TRUNC((I92*12+J92)*30+K92)</f>
        <v>0</v>
      </c>
    </row>
    <row r="93" spans="1:12" s="39" customFormat="1" ht="14.25" customHeight="1">
      <c r="B93" s="54"/>
      <c r="C93" s="55"/>
      <c r="D93" s="55"/>
      <c r="E93" s="55"/>
      <c r="F93" s="28">
        <f>F91-F92</f>
        <v>0</v>
      </c>
      <c r="G93" s="30"/>
      <c r="H93" s="54"/>
      <c r="I93" s="41">
        <f t="shared" si="3"/>
        <v>0</v>
      </c>
      <c r="J93" s="41">
        <f t="shared" si="3"/>
        <v>0</v>
      </c>
      <c r="K93" s="41">
        <f t="shared" si="3"/>
        <v>0</v>
      </c>
      <c r="L93" s="28">
        <f>L91-L92</f>
        <v>0</v>
      </c>
    </row>
    <row r="94" spans="1:12" s="39" customFormat="1" ht="14.25" customHeight="1">
      <c r="B94" s="54"/>
      <c r="C94" s="41">
        <f t="shared" ref="C94:E104" si="4">C36</f>
        <v>0</v>
      </c>
      <c r="D94" s="41">
        <f t="shared" si="4"/>
        <v>0</v>
      </c>
      <c r="E94" s="41">
        <f t="shared" si="4"/>
        <v>0</v>
      </c>
      <c r="F94" s="28">
        <f>TRUNC((C94*12+D94)*30+E94)</f>
        <v>0</v>
      </c>
      <c r="G94" s="30"/>
      <c r="H94" s="54"/>
      <c r="I94" s="41">
        <f t="shared" si="3"/>
        <v>0</v>
      </c>
      <c r="J94" s="41">
        <f t="shared" si="3"/>
        <v>0</v>
      </c>
      <c r="K94" s="41">
        <f t="shared" si="3"/>
        <v>0</v>
      </c>
      <c r="L94" s="28">
        <f>TRUNC((I94*12+J94)*30+K94)</f>
        <v>0</v>
      </c>
    </row>
    <row r="95" spans="1:12" s="39" customFormat="1" ht="14.25" customHeight="1">
      <c r="B95" s="54"/>
      <c r="C95" s="41">
        <f t="shared" si="4"/>
        <v>0</v>
      </c>
      <c r="D95" s="41">
        <f t="shared" si="4"/>
        <v>0</v>
      </c>
      <c r="E95" s="41">
        <f t="shared" si="4"/>
        <v>0</v>
      </c>
      <c r="F95" s="28">
        <f>TRUNC((C95*12+D95)*30+E95)</f>
        <v>0</v>
      </c>
      <c r="G95" s="30"/>
      <c r="H95" s="54"/>
      <c r="I95" s="41">
        <f t="shared" si="3"/>
        <v>0</v>
      </c>
      <c r="J95" s="41">
        <f t="shared" si="3"/>
        <v>0</v>
      </c>
      <c r="K95" s="41">
        <f t="shared" si="3"/>
        <v>0</v>
      </c>
      <c r="L95" s="28">
        <f>TRUNC((I95*12+J95)*30+K95)</f>
        <v>0</v>
      </c>
    </row>
    <row r="96" spans="1:12" s="39" customFormat="1" ht="14.25" customHeight="1">
      <c r="B96" s="54"/>
      <c r="C96" s="41">
        <f t="shared" si="4"/>
        <v>0</v>
      </c>
      <c r="D96" s="41">
        <f t="shared" si="4"/>
        <v>0</v>
      </c>
      <c r="E96" s="41">
        <f t="shared" si="4"/>
        <v>0</v>
      </c>
      <c r="F96" s="28">
        <f>F94-F95</f>
        <v>0</v>
      </c>
      <c r="G96" s="30"/>
      <c r="H96" s="54"/>
      <c r="I96" s="41">
        <f t="shared" si="3"/>
        <v>0</v>
      </c>
      <c r="J96" s="41">
        <f t="shared" si="3"/>
        <v>0</v>
      </c>
      <c r="K96" s="41">
        <f t="shared" si="3"/>
        <v>0</v>
      </c>
      <c r="L96" s="28">
        <f>L94-L95</f>
        <v>0</v>
      </c>
    </row>
    <row r="97" spans="1:12" s="39" customFormat="1" ht="14.25" customHeight="1">
      <c r="B97" s="54"/>
      <c r="C97" s="41">
        <f t="shared" si="4"/>
        <v>0</v>
      </c>
      <c r="D97" s="41">
        <f t="shared" si="4"/>
        <v>0</v>
      </c>
      <c r="E97" s="41">
        <f t="shared" si="4"/>
        <v>0</v>
      </c>
      <c r="F97" s="28">
        <f>TRUNC((C97*12+D97)*30+E97)</f>
        <v>0</v>
      </c>
      <c r="G97" s="30"/>
      <c r="H97" s="54"/>
      <c r="I97" s="41">
        <f t="shared" si="3"/>
        <v>0</v>
      </c>
      <c r="J97" s="41">
        <f t="shared" si="3"/>
        <v>0</v>
      </c>
      <c r="K97" s="41">
        <f t="shared" si="3"/>
        <v>0</v>
      </c>
      <c r="L97" s="28">
        <f>TRUNC((I97*12+J97)*30+K97)</f>
        <v>0</v>
      </c>
    </row>
    <row r="98" spans="1:12" s="39" customFormat="1" ht="14.25" customHeight="1">
      <c r="B98" s="54"/>
      <c r="C98" s="41">
        <f t="shared" si="4"/>
        <v>0</v>
      </c>
      <c r="D98" s="41">
        <f t="shared" si="4"/>
        <v>0</v>
      </c>
      <c r="E98" s="41">
        <f t="shared" si="4"/>
        <v>0</v>
      </c>
      <c r="F98" s="28">
        <f>TRUNC((C98*12+D98)*30+E98)</f>
        <v>0</v>
      </c>
      <c r="G98" s="30"/>
      <c r="H98" s="54"/>
      <c r="I98" s="41">
        <f t="shared" si="3"/>
        <v>0</v>
      </c>
      <c r="J98" s="41">
        <f t="shared" si="3"/>
        <v>0</v>
      </c>
      <c r="K98" s="41">
        <f t="shared" si="3"/>
        <v>0</v>
      </c>
      <c r="L98" s="28">
        <f>TRUNC((I98*12+J98)*30+K98)</f>
        <v>0</v>
      </c>
    </row>
    <row r="99" spans="1:12" s="39" customFormat="1" ht="14.25" customHeight="1">
      <c r="B99" s="54"/>
      <c r="C99" s="41">
        <f t="shared" si="4"/>
        <v>0</v>
      </c>
      <c r="D99" s="41">
        <f t="shared" si="4"/>
        <v>0</v>
      </c>
      <c r="E99" s="41">
        <f t="shared" si="4"/>
        <v>0</v>
      </c>
      <c r="F99" s="28">
        <f>F97-F98</f>
        <v>0</v>
      </c>
      <c r="G99" s="30"/>
      <c r="H99" s="54"/>
      <c r="I99" s="41">
        <f t="shared" si="3"/>
        <v>0</v>
      </c>
      <c r="J99" s="41">
        <f t="shared" si="3"/>
        <v>0</v>
      </c>
      <c r="K99" s="41">
        <f t="shared" si="3"/>
        <v>0</v>
      </c>
      <c r="L99" s="28">
        <f>L97-L98</f>
        <v>0</v>
      </c>
    </row>
    <row r="100" spans="1:12" s="39" customFormat="1" ht="14.25" customHeight="1">
      <c r="B100" s="54"/>
      <c r="C100" s="41">
        <f t="shared" si="4"/>
        <v>0</v>
      </c>
      <c r="D100" s="41">
        <f t="shared" si="4"/>
        <v>0</v>
      </c>
      <c r="E100" s="41">
        <f t="shared" si="4"/>
        <v>0</v>
      </c>
      <c r="F100" s="28">
        <f>TRUNC((C100*12+D100)*30+E100)</f>
        <v>0</v>
      </c>
      <c r="G100" s="30"/>
      <c r="H100" s="54"/>
      <c r="I100" s="41">
        <f t="shared" si="3"/>
        <v>0</v>
      </c>
      <c r="J100" s="41">
        <f t="shared" si="3"/>
        <v>0</v>
      </c>
      <c r="K100" s="41">
        <f t="shared" si="3"/>
        <v>0</v>
      </c>
      <c r="L100" s="28">
        <f>TRUNC((I100*12+J100)*30+K100)</f>
        <v>0</v>
      </c>
    </row>
    <row r="101" spans="1:12" s="39" customFormat="1" ht="14.25" customHeight="1">
      <c r="B101" s="54"/>
      <c r="C101" s="41">
        <f t="shared" si="4"/>
        <v>0</v>
      </c>
      <c r="D101" s="41">
        <f t="shared" si="4"/>
        <v>0</v>
      </c>
      <c r="E101" s="41">
        <f t="shared" si="4"/>
        <v>0</v>
      </c>
      <c r="F101" s="28">
        <f>TRUNC((C101*12+D101)*30+E101)</f>
        <v>0</v>
      </c>
      <c r="G101" s="30"/>
      <c r="H101" s="54"/>
      <c r="I101" s="41">
        <f t="shared" ref="I101:K103" si="5">I43</f>
        <v>0</v>
      </c>
      <c r="J101" s="41">
        <f t="shared" si="5"/>
        <v>0</v>
      </c>
      <c r="K101" s="41">
        <f t="shared" si="5"/>
        <v>0</v>
      </c>
      <c r="L101" s="28">
        <f>TRUNC((I101*12+J101)*30+K101)</f>
        <v>0</v>
      </c>
    </row>
    <row r="102" spans="1:12" s="39" customFormat="1" ht="14.25" customHeight="1">
      <c r="B102" s="54"/>
      <c r="C102" s="41">
        <f t="shared" si="4"/>
        <v>0</v>
      </c>
      <c r="D102" s="41">
        <f t="shared" si="4"/>
        <v>0</v>
      </c>
      <c r="E102" s="41">
        <f t="shared" si="4"/>
        <v>0</v>
      </c>
      <c r="F102" s="28">
        <f>F100-F101</f>
        <v>0</v>
      </c>
      <c r="G102" s="30"/>
      <c r="H102" s="54"/>
      <c r="I102" s="41">
        <f t="shared" si="5"/>
        <v>0</v>
      </c>
      <c r="J102" s="41">
        <f t="shared" si="5"/>
        <v>0</v>
      </c>
      <c r="K102" s="41">
        <f t="shared" si="5"/>
        <v>0</v>
      </c>
      <c r="L102" s="28">
        <f>L100-L101</f>
        <v>0</v>
      </c>
    </row>
    <row r="103" spans="1:12" s="39" customFormat="1" ht="14.25" customHeight="1">
      <c r="B103" s="38"/>
      <c r="C103" s="41">
        <f t="shared" si="4"/>
        <v>0</v>
      </c>
      <c r="D103" s="41">
        <f t="shared" si="4"/>
        <v>0</v>
      </c>
      <c r="E103" s="41">
        <f t="shared" si="4"/>
        <v>0</v>
      </c>
      <c r="F103" s="29">
        <f>F93+F96+F99+F102</f>
        <v>0</v>
      </c>
      <c r="G103" s="30"/>
      <c r="H103" s="38"/>
      <c r="I103" s="41">
        <f t="shared" si="5"/>
        <v>0</v>
      </c>
      <c r="J103" s="41">
        <f t="shared" si="5"/>
        <v>0</v>
      </c>
      <c r="K103" s="41">
        <f t="shared" si="5"/>
        <v>0</v>
      </c>
      <c r="L103" s="29">
        <f>L87+L90+L93+L96+L99+L102</f>
        <v>0</v>
      </c>
    </row>
    <row r="104" spans="1:12" s="39" customFormat="1" ht="14.25" customHeight="1">
      <c r="B104" s="53"/>
      <c r="C104" s="55">
        <f t="shared" si="4"/>
        <v>0</v>
      </c>
      <c r="D104" s="55">
        <f t="shared" si="4"/>
        <v>0</v>
      </c>
      <c r="E104" s="55">
        <f t="shared" si="4"/>
        <v>0</v>
      </c>
      <c r="F104" s="30"/>
      <c r="G104" s="30"/>
      <c r="H104" s="53"/>
      <c r="I104" s="55">
        <f>TRUNC(L103/2/360)</f>
        <v>0</v>
      </c>
      <c r="J104" s="55">
        <f>TRUNC((L103/2-I104*360)/30)</f>
        <v>0</v>
      </c>
      <c r="K104" s="55">
        <f>TRUNC((L103/2-I104*360-J104*30))</f>
        <v>0</v>
      </c>
      <c r="L104" s="30"/>
    </row>
    <row r="105" spans="1:12" s="39" customFormat="1" ht="14.25" customHeight="1">
      <c r="B105" s="53"/>
      <c r="C105" s="55"/>
      <c r="D105" s="55"/>
      <c r="E105" s="55"/>
      <c r="F105" s="30"/>
      <c r="G105" s="30"/>
      <c r="H105" s="53"/>
      <c r="I105" s="55"/>
      <c r="J105" s="55"/>
      <c r="K105" s="55"/>
      <c r="L105" s="30"/>
    </row>
    <row r="106" spans="1:12" s="39" customFormat="1" ht="14.25" customHeight="1">
      <c r="B106" s="53"/>
      <c r="C106" s="55"/>
      <c r="D106" s="55"/>
      <c r="E106" s="55"/>
      <c r="F106" s="30"/>
      <c r="G106" s="30"/>
      <c r="H106" s="53"/>
      <c r="I106" s="55"/>
      <c r="J106" s="55"/>
      <c r="K106" s="55"/>
      <c r="L106" s="30"/>
    </row>
    <row r="107" spans="1:12" s="39" customFormat="1" ht="14.25" customHeight="1">
      <c r="B107" s="38"/>
      <c r="C107" s="37"/>
      <c r="D107" s="38"/>
      <c r="E107" s="38"/>
      <c r="F107" s="38"/>
      <c r="G107" s="38"/>
      <c r="H107" s="38"/>
      <c r="I107" s="41">
        <f>I49</f>
        <v>0</v>
      </c>
      <c r="J107" s="41">
        <f>J49</f>
        <v>0</v>
      </c>
      <c r="K107" s="41">
        <f>K49</f>
        <v>0</v>
      </c>
      <c r="L107" s="30">
        <f>F84+TRUNC(F87/2)+F103*2+L81+TRUNC(L103/2)</f>
        <v>0</v>
      </c>
    </row>
    <row r="108" spans="1:12" s="39" customFormat="1" ht="6" customHeight="1">
      <c r="B108" s="38"/>
      <c r="D108" s="30"/>
      <c r="E108" s="30"/>
      <c r="F108" s="30"/>
      <c r="G108" s="30"/>
      <c r="H108" s="30"/>
      <c r="I108" s="30"/>
      <c r="J108" s="30"/>
      <c r="K108" s="30"/>
      <c r="L108" s="30"/>
    </row>
    <row r="109" spans="1:12" s="39" customFormat="1" ht="14.25" customHeight="1">
      <c r="B109" s="38"/>
      <c r="D109" s="30"/>
      <c r="E109" s="30"/>
      <c r="F109" s="30"/>
      <c r="G109" s="30"/>
      <c r="H109" s="30"/>
      <c r="I109" s="30"/>
      <c r="J109" s="30"/>
      <c r="K109" s="30"/>
      <c r="L109" s="30"/>
    </row>
    <row r="110" spans="1:12" s="39" customFormat="1" ht="14.25" customHeight="1">
      <c r="A110" s="45"/>
      <c r="B110" s="38"/>
      <c r="C110" s="56">
        <f>C52</f>
        <v>0</v>
      </c>
      <c r="D110" s="57"/>
      <c r="E110" s="57"/>
      <c r="F110" s="57"/>
      <c r="G110" s="57"/>
      <c r="H110" s="57"/>
      <c r="I110" s="57"/>
      <c r="J110" s="57"/>
      <c r="K110" s="57"/>
      <c r="L110" s="30"/>
    </row>
    <row r="111" spans="1:12" s="39" customFormat="1" ht="14.25" customHeight="1">
      <c r="B111" s="38"/>
      <c r="D111" s="30"/>
      <c r="E111" s="30"/>
      <c r="F111" s="30"/>
      <c r="G111" s="30"/>
      <c r="H111" s="30"/>
      <c r="I111" s="30"/>
      <c r="J111" s="30"/>
      <c r="K111" s="30"/>
      <c r="L111" s="30"/>
    </row>
    <row r="112" spans="1:12" s="39" customFormat="1" ht="14.25" hidden="1" customHeight="1">
      <c r="B112" s="38"/>
      <c r="D112" s="30"/>
      <c r="E112" s="30"/>
      <c r="F112" s="30"/>
      <c r="G112" s="30"/>
      <c r="H112" s="30"/>
      <c r="I112" s="30"/>
      <c r="J112" s="30"/>
      <c r="K112" s="30"/>
      <c r="L112" s="30"/>
    </row>
    <row r="113" spans="1:12" s="39" customFormat="1" ht="14.25" hidden="1" customHeight="1">
      <c r="B113" s="38"/>
      <c r="D113" s="30"/>
      <c r="E113" s="30"/>
      <c r="F113" s="30"/>
      <c r="G113" s="30"/>
      <c r="H113" s="30"/>
      <c r="I113" s="30"/>
      <c r="J113" s="30"/>
      <c r="K113" s="30"/>
      <c r="L113" s="30"/>
    </row>
    <row r="114" spans="1:12" s="39" customFormat="1" ht="14.25" customHeight="1">
      <c r="A114" s="45" t="str">
        <f>A56</f>
        <v>"___"  __________  2000 г.</v>
      </c>
      <c r="B114" s="37"/>
      <c r="D114" s="30"/>
      <c r="E114" s="30"/>
      <c r="F114" s="30"/>
      <c r="G114" s="30"/>
      <c r="H114" s="30"/>
      <c r="I114" s="30"/>
      <c r="J114" s="30"/>
      <c r="K114" s="30"/>
      <c r="L114" s="30"/>
    </row>
    <row r="115" spans="1:12" s="39" customFormat="1"/>
  </sheetData>
  <sheetProtection password="C488" sheet="1" objects="1" scenarios="1"/>
  <mergeCells count="101">
    <mergeCell ref="A7:K7"/>
    <mergeCell ref="H24:H26"/>
    <mergeCell ref="J24:J26"/>
    <mergeCell ref="A3:K3"/>
    <mergeCell ref="A4:K4"/>
    <mergeCell ref="A5:K5"/>
    <mergeCell ref="A6:K6"/>
    <mergeCell ref="K24:K26"/>
    <mergeCell ref="I24:I26"/>
    <mergeCell ref="H14:H16"/>
    <mergeCell ref="J9:J10"/>
    <mergeCell ref="K9:K10"/>
    <mergeCell ref="E9:E10"/>
    <mergeCell ref="D9:D10"/>
    <mergeCell ref="H17:H19"/>
    <mergeCell ref="H20:H22"/>
    <mergeCell ref="H11:H13"/>
    <mergeCell ref="I9:I10"/>
    <mergeCell ref="C110:K110"/>
    <mergeCell ref="C104:C106"/>
    <mergeCell ref="H104:H106"/>
    <mergeCell ref="I104:I106"/>
    <mergeCell ref="J104:J106"/>
    <mergeCell ref="K104:K106"/>
    <mergeCell ref="E91:E93"/>
    <mergeCell ref="B104:B106"/>
    <mergeCell ref="B97:B99"/>
    <mergeCell ref="H97:H99"/>
    <mergeCell ref="B100:B102"/>
    <mergeCell ref="H100:H102"/>
    <mergeCell ref="D104:D106"/>
    <mergeCell ref="E104:E106"/>
    <mergeCell ref="A89:A90"/>
    <mergeCell ref="B91:B93"/>
    <mergeCell ref="H91:H93"/>
    <mergeCell ref="B94:B96"/>
    <mergeCell ref="H94:H96"/>
    <mergeCell ref="B88:B90"/>
    <mergeCell ref="H88:H90"/>
    <mergeCell ref="C91:C93"/>
    <mergeCell ref="D91:D93"/>
    <mergeCell ref="B75:B77"/>
    <mergeCell ref="H75:H77"/>
    <mergeCell ref="B78:B80"/>
    <mergeCell ref="H78:H80"/>
    <mergeCell ref="K82:K84"/>
    <mergeCell ref="B85:B87"/>
    <mergeCell ref="H85:H87"/>
    <mergeCell ref="J82:J84"/>
    <mergeCell ref="B81:B83"/>
    <mergeCell ref="H82:H84"/>
    <mergeCell ref="I82:I84"/>
    <mergeCell ref="A68:B68"/>
    <mergeCell ref="B69:B71"/>
    <mergeCell ref="H69:H71"/>
    <mergeCell ref="B72:B74"/>
    <mergeCell ref="H72:H74"/>
    <mergeCell ref="A61:K61"/>
    <mergeCell ref="A62:K62"/>
    <mergeCell ref="A63:K63"/>
    <mergeCell ref="A64:K64"/>
    <mergeCell ref="A65:K65"/>
    <mergeCell ref="A67:B67"/>
    <mergeCell ref="C67:C68"/>
    <mergeCell ref="D67:D68"/>
    <mergeCell ref="E67:E68"/>
    <mergeCell ref="I67:I68"/>
    <mergeCell ref="H30:H32"/>
    <mergeCell ref="H33:H35"/>
    <mergeCell ref="J46:J48"/>
    <mergeCell ref="K46:K48"/>
    <mergeCell ref="H42:H44"/>
    <mergeCell ref="H39:H41"/>
    <mergeCell ref="H46:H48"/>
    <mergeCell ref="I46:I48"/>
    <mergeCell ref="J67:J68"/>
    <mergeCell ref="K67:K68"/>
    <mergeCell ref="C52:K52"/>
    <mergeCell ref="A9:B9"/>
    <mergeCell ref="A10:B10"/>
    <mergeCell ref="B11:B13"/>
    <mergeCell ref="C9:C10"/>
    <mergeCell ref="B27:B29"/>
    <mergeCell ref="B14:B16"/>
    <mergeCell ref="B17:B19"/>
    <mergeCell ref="B20:B22"/>
    <mergeCell ref="B23:B25"/>
    <mergeCell ref="C46:C48"/>
    <mergeCell ref="D46:D48"/>
    <mergeCell ref="E46:E48"/>
    <mergeCell ref="D33:D35"/>
    <mergeCell ref="E33:E35"/>
    <mergeCell ref="C33:C35"/>
    <mergeCell ref="B30:B32"/>
    <mergeCell ref="B36:B38"/>
    <mergeCell ref="B39:B41"/>
    <mergeCell ref="B46:B48"/>
    <mergeCell ref="B42:B44"/>
    <mergeCell ref="B33:B35"/>
    <mergeCell ref="H36:H38"/>
    <mergeCell ref="H27:H29"/>
  </mergeCells>
  <phoneticPr fontId="0" type="noConversion"/>
  <conditionalFormatting sqref="C13:E13 C26:E26 C71:E71 C84:E84">
    <cfRule type="cellIs" dxfId="40" priority="1" stopIfTrue="1" operator="equal">
      <formula>$C$11</formula>
    </cfRule>
    <cfRule type="cellIs" dxfId="39" priority="2" stopIfTrue="1" operator="notEqual">
      <formula>$C$11</formula>
    </cfRule>
  </conditionalFormatting>
  <conditionalFormatting sqref="C29:E31 C87:E87 C33:E35 C91:E93">
    <cfRule type="cellIs" dxfId="38" priority="3" stopIfTrue="1" operator="equal">
      <formula>$C$27</formula>
    </cfRule>
    <cfRule type="cellIs" dxfId="37" priority="4" stopIfTrue="1" operator="notEqual">
      <formula>$C$27</formula>
    </cfRule>
  </conditionalFormatting>
  <conditionalFormatting sqref="C16:E16 C74:E74">
    <cfRule type="cellIs" dxfId="36" priority="5" stopIfTrue="1" operator="equal">
      <formula>$C$14</formula>
    </cfRule>
    <cfRule type="cellIs" dxfId="35" priority="6" stopIfTrue="1" operator="notEqual">
      <formula>$C$14</formula>
    </cfRule>
  </conditionalFormatting>
  <conditionalFormatting sqref="C19:E19 C77:E77">
    <cfRule type="cellIs" dxfId="34" priority="7" stopIfTrue="1" operator="equal">
      <formula>$C$17</formula>
    </cfRule>
    <cfRule type="cellIs" dxfId="33" priority="8" stopIfTrue="1" operator="notEqual">
      <formula>$C$17</formula>
    </cfRule>
  </conditionalFormatting>
  <conditionalFormatting sqref="C22:E22 C80:E80">
    <cfRule type="cellIs" dxfId="32" priority="9" stopIfTrue="1" operator="equal">
      <formula>$C$20</formula>
    </cfRule>
    <cfRule type="cellIs" dxfId="31" priority="10" stopIfTrue="1" operator="notEqual">
      <formula>$C$20</formula>
    </cfRule>
  </conditionalFormatting>
  <conditionalFormatting sqref="C25:E25 C83:E83">
    <cfRule type="cellIs" dxfId="30" priority="11" stopIfTrue="1" operator="equal">
      <formula>$C$23</formula>
    </cfRule>
    <cfRule type="cellIs" dxfId="29" priority="12" stopIfTrue="1" operator="notEqual">
      <formula>$C$23</formula>
    </cfRule>
  </conditionalFormatting>
  <conditionalFormatting sqref="C38:E38 C96:E96 C45:E48 C103:E106">
    <cfRule type="cellIs" dxfId="28" priority="13" stopIfTrue="1" operator="equal">
      <formula>$C$36</formula>
    </cfRule>
    <cfRule type="cellIs" dxfId="27" priority="14" stopIfTrue="1" operator="notEqual">
      <formula>$C$36</formula>
    </cfRule>
  </conditionalFormatting>
  <conditionalFormatting sqref="C41:E41 C99:E99">
    <cfRule type="cellIs" dxfId="26" priority="15" stopIfTrue="1" operator="equal">
      <formula>$C$39</formula>
    </cfRule>
    <cfRule type="cellIs" dxfId="25" priority="16" stopIfTrue="1" operator="notEqual">
      <formula>$C$39</formula>
    </cfRule>
  </conditionalFormatting>
  <conditionalFormatting sqref="C44:E44 C102:E102">
    <cfRule type="cellIs" dxfId="24" priority="17" stopIfTrue="1" operator="equal">
      <formula>$C$42</formula>
    </cfRule>
    <cfRule type="cellIs" dxfId="23" priority="18" stopIfTrue="1" operator="notEqual">
      <formula>$C$42</formula>
    </cfRule>
  </conditionalFormatting>
  <conditionalFormatting sqref="I13:K13 I23:K26 I71:K71 I81:K84">
    <cfRule type="cellIs" dxfId="22" priority="19" stopIfTrue="1" operator="equal">
      <formula>$I$11</formula>
    </cfRule>
    <cfRule type="cellIs" dxfId="21" priority="20" stopIfTrue="1" operator="notEqual">
      <formula>$I$11</formula>
    </cfRule>
  </conditionalFormatting>
  <conditionalFormatting sqref="I16:K16 I74:K74">
    <cfRule type="cellIs" dxfId="20" priority="21" stopIfTrue="1" operator="equal">
      <formula>$I$14</formula>
    </cfRule>
    <cfRule type="cellIs" dxfId="19" priority="22" stopIfTrue="1" operator="notEqual">
      <formula>$I$14</formula>
    </cfRule>
  </conditionalFormatting>
  <conditionalFormatting sqref="I19:K19 I77:K77">
    <cfRule type="cellIs" dxfId="18" priority="23" stopIfTrue="1" operator="equal">
      <formula>$I$17</formula>
    </cfRule>
    <cfRule type="cellIs" dxfId="17" priority="24" stopIfTrue="1" operator="notEqual">
      <formula>$I$17</formula>
    </cfRule>
  </conditionalFormatting>
  <conditionalFormatting sqref="I22:K22 I80:K80">
    <cfRule type="cellIs" dxfId="16" priority="25" stopIfTrue="1" operator="equal">
      <formula>$I$20</formula>
    </cfRule>
    <cfRule type="cellIs" dxfId="15" priority="26" stopIfTrue="1" operator="notEqual">
      <formula>$I$20</formula>
    </cfRule>
  </conditionalFormatting>
  <conditionalFormatting sqref="I29:K29 I45:K48 I87:K87 I103:K106">
    <cfRule type="cellIs" dxfId="14" priority="27" stopIfTrue="1" operator="equal">
      <formula>$I$27</formula>
    </cfRule>
    <cfRule type="cellIs" dxfId="13" priority="28" stopIfTrue="1" operator="notEqual">
      <formula>$I$27</formula>
    </cfRule>
  </conditionalFormatting>
  <conditionalFormatting sqref="I32:K32 I90:K90">
    <cfRule type="cellIs" dxfId="12" priority="29" stopIfTrue="1" operator="equal">
      <formula>$I$30</formula>
    </cfRule>
    <cfRule type="cellIs" dxfId="11" priority="30" stopIfTrue="1" operator="notEqual">
      <formula>$I$30</formula>
    </cfRule>
  </conditionalFormatting>
  <conditionalFormatting sqref="I35:K35 I93:K93">
    <cfRule type="cellIs" dxfId="10" priority="31" stopIfTrue="1" operator="equal">
      <formula>$I$33</formula>
    </cfRule>
    <cfRule type="cellIs" dxfId="9" priority="32" stopIfTrue="1" operator="notEqual">
      <formula>$I$33</formula>
    </cfRule>
  </conditionalFormatting>
  <conditionalFormatting sqref="I38:K38 I96:K96">
    <cfRule type="cellIs" dxfId="8" priority="33" stopIfTrue="1" operator="equal">
      <formula>$I$36</formula>
    </cfRule>
    <cfRule type="cellIs" dxfId="7" priority="34" stopIfTrue="1" operator="notEqual">
      <formula>$I$36</formula>
    </cfRule>
  </conditionalFormatting>
  <conditionalFormatting sqref="I41:K41 I99:K99">
    <cfRule type="cellIs" dxfId="6" priority="35" stopIfTrue="1" operator="equal">
      <formula>$I$39</formula>
    </cfRule>
    <cfRule type="cellIs" dxfId="5" priority="36" stopIfTrue="1" operator="notEqual">
      <formula>$I$39</formula>
    </cfRule>
  </conditionalFormatting>
  <conditionalFormatting sqref="I44:K44 I102:K102">
    <cfRule type="cellIs" dxfId="4" priority="37" stopIfTrue="1" operator="equal">
      <formula>$I$42</formula>
    </cfRule>
    <cfRule type="cellIs" dxfId="3" priority="38" stopIfTrue="1" operator="notEqual">
      <formula>$I$42</formula>
    </cfRule>
  </conditionalFormatting>
  <conditionalFormatting sqref="C69:E70 C72:E73 C75:E76 C78:E79 C81:E82 C85:E86 I100:K101 C94:E95 C97:E98 C100:E101 I69:K70 I72:K73 I75:K76 I78:K79 I85:K86 I88:K89 I91:K92 I94:K95 I97:K98 C88:E89">
    <cfRule type="cellIs" dxfId="2" priority="39" stopIfTrue="1" operator="equal">
      <formula>0</formula>
    </cfRule>
  </conditionalFormatting>
  <conditionalFormatting sqref="C90:E90 C32:E32">
    <cfRule type="cellIs" dxfId="1" priority="40" stopIfTrue="1" operator="equal">
      <formula>$C$30</formula>
    </cfRule>
    <cfRule type="cellIs" dxfId="0" priority="41" stopIfTrue="1" operator="notEqual">
      <formula>$C$30</formula>
    </cfRule>
  </conditionalFormatting>
  <pageMargins left="0.78740157480314965" right="7.874015748031496E-2" top="0.39370078740157483" bottom="0.82677165354330717" header="0.51181102362204722" footer="0.51181102362204722"/>
  <pageSetup paperSize="9" orientation="portrait" horizontalDpi="180" verticalDpi="180" copies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Расчет</vt:lpstr>
      <vt:lpstr>Расчет (уч. зав.)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Эрик</dc:creator>
  <cp:lastModifiedBy>1</cp:lastModifiedBy>
  <cp:lastPrinted>2008-12-27T02:10:02Z</cp:lastPrinted>
  <dcterms:created xsi:type="dcterms:W3CDTF">1999-04-02T01:14:38Z</dcterms:created>
  <dcterms:modified xsi:type="dcterms:W3CDTF">2012-09-27T11:54:39Z</dcterms:modified>
</cp:coreProperties>
</file>