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35" windowHeight="71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8" i="1"/>
  <c r="E58" s="1"/>
  <c r="D46"/>
  <c r="E46"/>
  <c r="E47" s="1"/>
  <c r="F46"/>
  <c r="G46"/>
  <c r="H46" s="1"/>
  <c r="D47"/>
  <c r="D48" s="1"/>
  <c r="D49" s="1"/>
  <c r="D50" s="1"/>
  <c r="D51" s="1"/>
  <c r="D52" s="1"/>
  <c r="D53" s="1"/>
  <c r="D54" s="1"/>
  <c r="D55" s="1"/>
  <c r="D56" s="1"/>
  <c r="D57" s="1"/>
  <c r="F47"/>
  <c r="F48" s="1"/>
  <c r="F49" s="1"/>
  <c r="F50" s="1"/>
  <c r="F51" s="1"/>
  <c r="F52" s="1"/>
  <c r="F53" s="1"/>
  <c r="F54" s="1"/>
  <c r="F55" s="1"/>
  <c r="F56" s="1"/>
  <c r="F57" s="1"/>
  <c r="D37"/>
  <c r="H35"/>
  <c r="F36"/>
  <c r="F37" s="1"/>
  <c r="E36"/>
  <c r="G35"/>
  <c r="F35"/>
  <c r="E35"/>
  <c r="D9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F7"/>
  <c r="E7"/>
  <c r="G58" l="1"/>
  <c r="H58" s="1"/>
  <c r="F58"/>
  <c r="G47"/>
  <c r="H47" s="1"/>
  <c r="E48"/>
  <c r="G36"/>
  <c r="H36" s="1"/>
  <c r="E37"/>
  <c r="D38"/>
  <c r="D39" s="1"/>
  <c r="D40" s="1"/>
  <c r="D41" s="1"/>
  <c r="D42" s="1"/>
  <c r="D43" s="1"/>
  <c r="D44" s="1"/>
  <c r="D45" s="1"/>
  <c r="G37"/>
  <c r="H37" s="1"/>
  <c r="E8"/>
  <c r="G7"/>
  <c r="H7" s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E9"/>
  <c r="E10" s="1"/>
  <c r="G48" l="1"/>
  <c r="H48" s="1"/>
  <c r="E49"/>
  <c r="F38"/>
  <c r="F39" s="1"/>
  <c r="F40" s="1"/>
  <c r="F41" s="1"/>
  <c r="F42" s="1"/>
  <c r="F43" s="1"/>
  <c r="F44" s="1"/>
  <c r="F45" s="1"/>
  <c r="E38"/>
  <c r="E39" s="1"/>
  <c r="E40" s="1"/>
  <c r="G8"/>
  <c r="H8" s="1"/>
  <c r="E11"/>
  <c r="G10"/>
  <c r="H10" s="1"/>
  <c r="G9"/>
  <c r="H9" s="1"/>
  <c r="E50" l="1"/>
  <c r="G49"/>
  <c r="H49" s="1"/>
  <c r="G39"/>
  <c r="H39" s="1"/>
  <c r="G38"/>
  <c r="H38" s="1"/>
  <c r="G40"/>
  <c r="H40" s="1"/>
  <c r="E41"/>
  <c r="G11"/>
  <c r="H11" s="1"/>
  <c r="E12"/>
  <c r="E51" l="1"/>
  <c r="G50"/>
  <c r="H50" s="1"/>
  <c r="E42"/>
  <c r="G41"/>
  <c r="H41" s="1"/>
  <c r="G12"/>
  <c r="H12" s="1"/>
  <c r="E13"/>
  <c r="G51" l="1"/>
  <c r="H51" s="1"/>
  <c r="E52"/>
  <c r="G42"/>
  <c r="H42" s="1"/>
  <c r="E43"/>
  <c r="G13"/>
  <c r="H13" s="1"/>
  <c r="E14"/>
  <c r="E53" l="1"/>
  <c r="G52"/>
  <c r="H52" s="1"/>
  <c r="E44"/>
  <c r="G43"/>
  <c r="H43" s="1"/>
  <c r="E15"/>
  <c r="G14"/>
  <c r="H14" s="1"/>
  <c r="E54" l="1"/>
  <c r="G53"/>
  <c r="H53" s="1"/>
  <c r="G44"/>
  <c r="H44" s="1"/>
  <c r="E45"/>
  <c r="G45" s="1"/>
  <c r="H45" s="1"/>
  <c r="G15"/>
  <c r="H15" s="1"/>
  <c r="E16"/>
  <c r="E55" l="1"/>
  <c r="G54"/>
  <c r="H54" s="1"/>
  <c r="E17"/>
  <c r="G16"/>
  <c r="H16" s="1"/>
  <c r="E56" l="1"/>
  <c r="G55"/>
  <c r="H55" s="1"/>
  <c r="E18"/>
  <c r="G17"/>
  <c r="H17" s="1"/>
  <c r="E57" l="1"/>
  <c r="G57" s="1"/>
  <c r="H57" s="1"/>
  <c r="G56"/>
  <c r="H56" s="1"/>
  <c r="G18"/>
  <c r="H18" s="1"/>
  <c r="E19"/>
  <c r="G19" l="1"/>
  <c r="H19" s="1"/>
  <c r="E20"/>
  <c r="E21" l="1"/>
  <c r="G20"/>
  <c r="H20" s="1"/>
  <c r="E22" l="1"/>
  <c r="G21"/>
  <c r="H21" s="1"/>
  <c r="E23" l="1"/>
  <c r="G22"/>
  <c r="H22" s="1"/>
  <c r="E24" l="1"/>
  <c r="G23"/>
  <c r="H23" s="1"/>
  <c r="G24" l="1"/>
  <c r="H24" s="1"/>
  <c r="E25"/>
  <c r="G25" l="1"/>
  <c r="H25" s="1"/>
  <c r="E26"/>
  <c r="E27" l="1"/>
  <c r="G26"/>
  <c r="H26" s="1"/>
  <c r="E28" l="1"/>
  <c r="G27"/>
  <c r="H27" s="1"/>
  <c r="E29" l="1"/>
  <c r="G28"/>
  <c r="H28" s="1"/>
  <c r="E30" l="1"/>
  <c r="G30" s="1"/>
  <c r="H30" s="1"/>
  <c r="G29"/>
  <c r="H29" s="1"/>
</calcChain>
</file>

<file path=xl/comments1.xml><?xml version="1.0" encoding="utf-8"?>
<comments xmlns="http://schemas.openxmlformats.org/spreadsheetml/2006/main">
  <authors>
    <author>Admin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Ежегодный процент инфляции можно подставить по желанию от 0 до 100% в этой ячейке.</t>
        </r>
      </text>
    </comment>
  </commentList>
</comments>
</file>

<file path=xl/sharedStrings.xml><?xml version="1.0" encoding="utf-8"?>
<sst xmlns="http://schemas.openxmlformats.org/spreadsheetml/2006/main" count="25" uniqueCount="18">
  <si>
    <t>п/п-к</t>
  </si>
  <si>
    <t>выслуга</t>
  </si>
  <si>
    <t>30 лет</t>
  </si>
  <si>
    <t>ГОД</t>
  </si>
  <si>
    <t>пенсия</t>
  </si>
  <si>
    <t>за 30 лет</t>
  </si>
  <si>
    <t>ДО</t>
  </si>
  <si>
    <t>ВЗ</t>
  </si>
  <si>
    <t>пенсия 80%</t>
  </si>
  <si>
    <t>коэф. Кастрации</t>
  </si>
  <si>
    <r>
      <t>Пенсия с инфляцией ежегодно (</t>
    </r>
    <r>
      <rPr>
        <sz val="11"/>
        <color rgb="FFFF0000"/>
        <rFont val="Calibri"/>
        <family val="2"/>
        <charset val="204"/>
        <scheme val="minor"/>
      </rPr>
      <t>ХОРОШО ЖИВЕМ</t>
    </r>
    <r>
      <rPr>
        <sz val="11"/>
        <color theme="1"/>
        <rFont val="Calibri"/>
        <family val="2"/>
        <charset val="204"/>
        <scheme val="minor"/>
      </rPr>
      <t>)</t>
    </r>
  </si>
  <si>
    <t>Ежегодная инфляция,  %</t>
  </si>
  <si>
    <t>Исходные данные</t>
  </si>
  <si>
    <t>Копейки округлил</t>
  </si>
  <si>
    <t>ДО+ПНВЛ+ в дальнейшем с увеличением на уровень ИНФЛЯЦИИ</t>
  </si>
  <si>
    <t>ВЗ+ПНВЛ+в дальнейшем с увеличением на уровень ИНФЛЯЦИИ</t>
  </si>
  <si>
    <r>
      <t xml:space="preserve">Мечты не сбыточные, по причине того, что мы уже списаны со счетов.  Если представим, что КС займет нашу сторону, а инфляция будет ежегодно учитываться по n-% то через 23 года ПЕНСИЯ майора, которому сегодня 50 лет будет… (…) страшно представить. Смотрите таблицу ниже.    ИМХО только по тому что </t>
    </r>
    <r>
      <rPr>
        <sz val="14"/>
        <color rgb="FFFF0000"/>
        <rFont val="Calibri"/>
        <family val="2"/>
        <charset val="204"/>
        <scheme val="minor"/>
      </rPr>
      <t>жаба</t>
    </r>
    <r>
      <rPr>
        <sz val="11"/>
        <color theme="1"/>
        <rFont val="Calibri"/>
        <family val="2"/>
        <charset val="204"/>
        <scheme val="minor"/>
      </rPr>
      <t xml:space="preserve"> задавит всех наших ГОССЛУЖАЩИХ гражданских чиновником, которые за нас решают какую пенсию мы заслуживаем на сегодняшний день, нам не назначат такие пенсии.  Все решается ПО ПОНЯТИЯМ. Увеличили будьте "счастливы" . К сожалению это так. </t>
    </r>
  </si>
  <si>
    <t>18 т.р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</si>
</sst>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8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0" fillId="0" borderId="11" xfId="0" applyNumberFormat="1" applyBorder="1"/>
    <xf numFmtId="0" fontId="0" fillId="0" borderId="12" xfId="0" applyBorder="1"/>
    <xf numFmtId="0" fontId="0" fillId="0" borderId="13" xfId="0" applyBorder="1"/>
    <xf numFmtId="9" fontId="0" fillId="0" borderId="14" xfId="0" applyNumberFormat="1" applyBorder="1"/>
    <xf numFmtId="9" fontId="4" fillId="0" borderId="1" xfId="0" applyNumberFormat="1" applyFont="1" applyBorder="1" applyAlignment="1">
      <alignment horizontal="center"/>
    </xf>
    <xf numFmtId="1" fontId="0" fillId="0" borderId="1" xfId="0" applyNumberFormat="1" applyBorder="1"/>
    <xf numFmtId="0" fontId="0" fillId="0" borderId="18" xfId="0" applyBorder="1"/>
    <xf numFmtId="9" fontId="0" fillId="0" borderId="19" xfId="0" applyNumberFormat="1" applyBorder="1"/>
    <xf numFmtId="9" fontId="4" fillId="0" borderId="19" xfId="0" applyNumberFormat="1" applyFont="1" applyBorder="1" applyAlignment="1">
      <alignment horizontal="center"/>
    </xf>
    <xf numFmtId="1" fontId="0" fillId="0" borderId="19" xfId="0" applyNumberFormat="1" applyBorder="1"/>
    <xf numFmtId="9" fontId="0" fillId="0" borderId="13" xfId="0" applyNumberFormat="1" applyBorder="1"/>
    <xf numFmtId="1" fontId="0" fillId="0" borderId="13" xfId="0" applyNumberFormat="1" applyBorder="1"/>
    <xf numFmtId="43" fontId="3" fillId="0" borderId="20" xfId="1" applyNumberFormat="1" applyFont="1" applyBorder="1"/>
    <xf numFmtId="43" fontId="3" fillId="0" borderId="11" xfId="1" applyNumberFormat="1" applyFont="1" applyBorder="1"/>
    <xf numFmtId="43" fontId="7" fillId="0" borderId="14" xfId="1" applyNumberFormat="1" applyFont="1" applyBorder="1"/>
    <xf numFmtId="43" fontId="3" fillId="0" borderId="1" xfId="1" applyNumberFormat="1" applyFont="1" applyBorder="1"/>
    <xf numFmtId="0" fontId="0" fillId="0" borderId="1" xfId="0" applyBorder="1" applyAlignment="1"/>
    <xf numFmtId="10" fontId="0" fillId="0" borderId="1" xfId="0" applyNumberFormat="1" applyBorder="1" applyAlignment="1"/>
    <xf numFmtId="9" fontId="0" fillId="0" borderId="1" xfId="0" applyNumberFormat="1" applyBorder="1" applyAlignment="1"/>
    <xf numFmtId="1" fontId="0" fillId="0" borderId="1" xfId="0" applyNumberFormat="1" applyBorder="1" applyAlignment="1"/>
    <xf numFmtId="10" fontId="4" fillId="0" borderId="1" xfId="0" applyNumberFormat="1" applyFont="1" applyBorder="1" applyAlignment="1"/>
    <xf numFmtId="43" fontId="0" fillId="0" borderId="0" xfId="0" applyNumberFormat="1"/>
    <xf numFmtId="9" fontId="4" fillId="0" borderId="2" xfId="0" applyNumberFormat="1" applyFont="1" applyBorder="1"/>
    <xf numFmtId="9" fontId="8" fillId="3" borderId="2" xfId="0" applyNumberFormat="1" applyFont="1" applyFill="1" applyBorder="1" applyAlignment="1">
      <alignment horizontal="right"/>
    </xf>
    <xf numFmtId="1" fontId="0" fillId="0" borderId="2" xfId="0" applyNumberFormat="1" applyBorder="1"/>
    <xf numFmtId="43" fontId="3" fillId="0" borderId="2" xfId="1" applyNumberFormat="1" applyFont="1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43" fontId="10" fillId="0" borderId="1" xfId="1" applyNumberFormat="1" applyFont="1" applyBorder="1"/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8"/>
  <sheetViews>
    <sheetView tabSelected="1" workbookViewId="0">
      <selection activeCell="F6" sqref="F6"/>
    </sheetView>
  </sheetViews>
  <sheetFormatPr defaultRowHeight="15"/>
  <cols>
    <col min="2" max="2" width="10.85546875" bestFit="1" customWidth="1"/>
    <col min="3" max="3" width="10.42578125" customWidth="1"/>
    <col min="4" max="4" width="10.5703125" customWidth="1"/>
    <col min="5" max="5" width="13.5703125" customWidth="1"/>
    <col min="6" max="6" width="13.140625" customWidth="1"/>
    <col min="7" max="7" width="13.140625" bestFit="1" customWidth="1"/>
    <col min="8" max="8" width="21.7109375" bestFit="1" customWidth="1"/>
    <col min="10" max="10" width="11.140625" bestFit="1" customWidth="1"/>
  </cols>
  <sheetData>
    <row r="1" spans="2:8" ht="15.75" thickBot="1">
      <c r="B1" s="42" t="s">
        <v>12</v>
      </c>
      <c r="C1" s="43"/>
      <c r="D1" s="44"/>
    </row>
    <row r="2" spans="2:8">
      <c r="B2" s="9" t="s">
        <v>6</v>
      </c>
      <c r="C2" s="3" t="s">
        <v>17</v>
      </c>
      <c r="D2" s="10">
        <v>24000</v>
      </c>
    </row>
    <row r="3" spans="2:8">
      <c r="B3" s="11" t="s">
        <v>7</v>
      </c>
      <c r="C3" s="1" t="s">
        <v>0</v>
      </c>
      <c r="D3" s="12">
        <v>12000</v>
      </c>
    </row>
    <row r="4" spans="2:8">
      <c r="B4" s="11" t="s">
        <v>1</v>
      </c>
      <c r="C4" s="1" t="s">
        <v>2</v>
      </c>
      <c r="D4" s="13">
        <v>0.4</v>
      </c>
      <c r="E4" s="45" t="s">
        <v>13</v>
      </c>
      <c r="F4" s="46"/>
    </row>
    <row r="5" spans="2:8" ht="15.75" thickBot="1">
      <c r="B5" s="14" t="s">
        <v>4</v>
      </c>
      <c r="C5" s="15" t="s">
        <v>5</v>
      </c>
      <c r="D5" s="16">
        <v>0.8</v>
      </c>
      <c r="E5" s="47"/>
      <c r="F5" s="48"/>
    </row>
    <row r="6" spans="2:8" ht="90.75" thickBot="1">
      <c r="B6" s="7" t="s">
        <v>3</v>
      </c>
      <c r="C6" s="8" t="s">
        <v>9</v>
      </c>
      <c r="D6" s="8" t="s">
        <v>11</v>
      </c>
      <c r="E6" s="5" t="s">
        <v>14</v>
      </c>
      <c r="F6" s="5" t="s">
        <v>15</v>
      </c>
      <c r="G6" s="4" t="s">
        <v>8</v>
      </c>
      <c r="H6" s="6" t="s">
        <v>10</v>
      </c>
    </row>
    <row r="7" spans="2:8">
      <c r="B7" s="19">
        <v>2012</v>
      </c>
      <c r="C7" s="20">
        <v>0.54</v>
      </c>
      <c r="D7" s="21"/>
      <c r="E7" s="22">
        <f>D2+D2*D4</f>
        <v>33600</v>
      </c>
      <c r="F7" s="22">
        <f>D3+D3*D4</f>
        <v>16800</v>
      </c>
      <c r="G7" s="22">
        <f>(E7+F7)*D5</f>
        <v>40320</v>
      </c>
      <c r="H7" s="25">
        <f>G7*C7</f>
        <v>21772.800000000003</v>
      </c>
    </row>
    <row r="8" spans="2:8">
      <c r="B8" s="11">
        <v>2013</v>
      </c>
      <c r="C8" s="2">
        <v>0.56000000000000005</v>
      </c>
      <c r="D8" s="17">
        <v>0.05</v>
      </c>
      <c r="E8" s="18">
        <f>E7+E7*D8</f>
        <v>35280</v>
      </c>
      <c r="F8" s="18">
        <f>F7+F7*D8</f>
        <v>17640</v>
      </c>
      <c r="G8" s="18">
        <f>(E8+F8)*$D$5</f>
        <v>42336</v>
      </c>
      <c r="H8" s="26">
        <f>G8*C8</f>
        <v>23708.160000000003</v>
      </c>
    </row>
    <row r="9" spans="2:8">
      <c r="B9" s="11">
        <v>2014</v>
      </c>
      <c r="C9" s="2">
        <v>0.57999999999999996</v>
      </c>
      <c r="D9" s="2">
        <f t="shared" ref="D9:D30" si="0">D8</f>
        <v>0.05</v>
      </c>
      <c r="E9" s="18">
        <f t="shared" ref="E9:E30" si="1">E8+E8*D9</f>
        <v>37044</v>
      </c>
      <c r="F9" s="18">
        <f t="shared" ref="F9:F30" si="2">F8+F8*D9</f>
        <v>18522</v>
      </c>
      <c r="G9" s="18">
        <f t="shared" ref="G9:G30" si="3">(E9+F9)*$D$5</f>
        <v>44452.800000000003</v>
      </c>
      <c r="H9" s="26">
        <f t="shared" ref="H9:H30" si="4">G9*C9</f>
        <v>25782.624</v>
      </c>
    </row>
    <row r="10" spans="2:8">
      <c r="B10" s="11">
        <v>2015</v>
      </c>
      <c r="C10" s="2">
        <v>0.6</v>
      </c>
      <c r="D10" s="2">
        <f t="shared" si="0"/>
        <v>0.05</v>
      </c>
      <c r="E10" s="18">
        <f t="shared" si="1"/>
        <v>38896.199999999997</v>
      </c>
      <c r="F10" s="18">
        <f t="shared" si="2"/>
        <v>19448.099999999999</v>
      </c>
      <c r="G10" s="18">
        <f t="shared" si="3"/>
        <v>46675.44</v>
      </c>
      <c r="H10" s="26">
        <f t="shared" si="4"/>
        <v>28005.263999999999</v>
      </c>
    </row>
    <row r="11" spans="2:8">
      <c r="B11" s="11">
        <v>2016</v>
      </c>
      <c r="C11" s="2">
        <v>0.62</v>
      </c>
      <c r="D11" s="2">
        <f t="shared" si="0"/>
        <v>0.05</v>
      </c>
      <c r="E11" s="18">
        <f t="shared" si="1"/>
        <v>40841.009999999995</v>
      </c>
      <c r="F11" s="18">
        <f t="shared" si="2"/>
        <v>20420.504999999997</v>
      </c>
      <c r="G11" s="18">
        <f t="shared" si="3"/>
        <v>49009.212</v>
      </c>
      <c r="H11" s="26">
        <f t="shared" si="4"/>
        <v>30385.711439999999</v>
      </c>
    </row>
    <row r="12" spans="2:8">
      <c r="B12" s="11">
        <v>2017</v>
      </c>
      <c r="C12" s="2">
        <v>0.64</v>
      </c>
      <c r="D12" s="2">
        <f t="shared" si="0"/>
        <v>0.05</v>
      </c>
      <c r="E12" s="18">
        <f t="shared" si="1"/>
        <v>42883.060499999992</v>
      </c>
      <c r="F12" s="18">
        <f t="shared" si="2"/>
        <v>21441.530249999996</v>
      </c>
      <c r="G12" s="18">
        <f t="shared" si="3"/>
        <v>51459.672599999991</v>
      </c>
      <c r="H12" s="26">
        <f t="shared" si="4"/>
        <v>32934.190463999992</v>
      </c>
    </row>
    <row r="13" spans="2:8">
      <c r="B13" s="11">
        <v>2018</v>
      </c>
      <c r="C13" s="2">
        <v>0.66</v>
      </c>
      <c r="D13" s="2">
        <f t="shared" si="0"/>
        <v>0.05</v>
      </c>
      <c r="E13" s="18">
        <f t="shared" si="1"/>
        <v>45027.213524999992</v>
      </c>
      <c r="F13" s="18">
        <f t="shared" si="2"/>
        <v>22513.606762499996</v>
      </c>
      <c r="G13" s="18">
        <f t="shared" si="3"/>
        <v>54032.656229999993</v>
      </c>
      <c r="H13" s="26">
        <f t="shared" si="4"/>
        <v>35661.5531118</v>
      </c>
    </row>
    <row r="14" spans="2:8">
      <c r="B14" s="11">
        <v>2019</v>
      </c>
      <c r="C14" s="2">
        <v>0.68</v>
      </c>
      <c r="D14" s="2">
        <f t="shared" si="0"/>
        <v>0.05</v>
      </c>
      <c r="E14" s="18">
        <f t="shared" si="1"/>
        <v>47278.57420124999</v>
      </c>
      <c r="F14" s="18">
        <f t="shared" si="2"/>
        <v>23639.287100624995</v>
      </c>
      <c r="G14" s="18">
        <f t="shared" si="3"/>
        <v>56734.289041499993</v>
      </c>
      <c r="H14" s="26">
        <f t="shared" si="4"/>
        <v>38579.316548219998</v>
      </c>
    </row>
    <row r="15" spans="2:8">
      <c r="B15" s="11">
        <v>2020</v>
      </c>
      <c r="C15" s="2">
        <v>0.7</v>
      </c>
      <c r="D15" s="2">
        <f t="shared" si="0"/>
        <v>0.05</v>
      </c>
      <c r="E15" s="18">
        <f t="shared" si="1"/>
        <v>49642.502911312491</v>
      </c>
      <c r="F15" s="18">
        <f t="shared" si="2"/>
        <v>24821.251455656246</v>
      </c>
      <c r="G15" s="18">
        <f t="shared" si="3"/>
        <v>59571.003493574986</v>
      </c>
      <c r="H15" s="26">
        <f t="shared" si="4"/>
        <v>41699.702445502488</v>
      </c>
    </row>
    <row r="16" spans="2:8">
      <c r="B16" s="11">
        <v>2021</v>
      </c>
      <c r="C16" s="2">
        <v>0.72</v>
      </c>
      <c r="D16" s="2">
        <f t="shared" si="0"/>
        <v>0.05</v>
      </c>
      <c r="E16" s="18">
        <f t="shared" si="1"/>
        <v>52124.628056878115</v>
      </c>
      <c r="F16" s="18">
        <f t="shared" si="2"/>
        <v>26062.314028439057</v>
      </c>
      <c r="G16" s="18">
        <f t="shared" si="3"/>
        <v>62549.553668253742</v>
      </c>
      <c r="H16" s="26">
        <f t="shared" si="4"/>
        <v>45035.678641142695</v>
      </c>
    </row>
    <row r="17" spans="2:8">
      <c r="B17" s="11">
        <v>2022</v>
      </c>
      <c r="C17" s="2">
        <v>0.74</v>
      </c>
      <c r="D17" s="2">
        <f t="shared" si="0"/>
        <v>0.05</v>
      </c>
      <c r="E17" s="18">
        <f t="shared" si="1"/>
        <v>54730.859459722022</v>
      </c>
      <c r="F17" s="18">
        <f t="shared" si="2"/>
        <v>27365.429729861011</v>
      </c>
      <c r="G17" s="18">
        <f t="shared" si="3"/>
        <v>65677.031351666432</v>
      </c>
      <c r="H17" s="26">
        <f t="shared" si="4"/>
        <v>48601.003200233157</v>
      </c>
    </row>
    <row r="18" spans="2:8">
      <c r="B18" s="11">
        <v>2023</v>
      </c>
      <c r="C18" s="2">
        <v>0.76</v>
      </c>
      <c r="D18" s="2">
        <f t="shared" si="0"/>
        <v>0.05</v>
      </c>
      <c r="E18" s="18">
        <f t="shared" si="1"/>
        <v>57467.402432708121</v>
      </c>
      <c r="F18" s="18">
        <f t="shared" si="2"/>
        <v>28733.70121635406</v>
      </c>
      <c r="G18" s="18">
        <f t="shared" si="3"/>
        <v>68960.882919249751</v>
      </c>
      <c r="H18" s="26">
        <f t="shared" si="4"/>
        <v>52410.271018629814</v>
      </c>
    </row>
    <row r="19" spans="2:8">
      <c r="B19" s="11">
        <v>2024</v>
      </c>
      <c r="C19" s="2">
        <v>0.78</v>
      </c>
      <c r="D19" s="2">
        <f t="shared" si="0"/>
        <v>0.05</v>
      </c>
      <c r="E19" s="18">
        <f t="shared" si="1"/>
        <v>60340.77255434353</v>
      </c>
      <c r="F19" s="18">
        <f t="shared" si="2"/>
        <v>30170.386277171765</v>
      </c>
      <c r="G19" s="18">
        <f t="shared" si="3"/>
        <v>72408.927065212236</v>
      </c>
      <c r="H19" s="26">
        <f t="shared" si="4"/>
        <v>56478.963110865545</v>
      </c>
    </row>
    <row r="20" spans="2:8">
      <c r="B20" s="11">
        <v>2025</v>
      </c>
      <c r="C20" s="2">
        <v>0.8</v>
      </c>
      <c r="D20" s="2">
        <f t="shared" si="0"/>
        <v>0.05</v>
      </c>
      <c r="E20" s="18">
        <f t="shared" si="1"/>
        <v>63357.811182060708</v>
      </c>
      <c r="F20" s="18">
        <f t="shared" si="2"/>
        <v>31678.905591030354</v>
      </c>
      <c r="G20" s="18">
        <f t="shared" si="3"/>
        <v>76029.373418472853</v>
      </c>
      <c r="H20" s="26">
        <f t="shared" si="4"/>
        <v>60823.498734778288</v>
      </c>
    </row>
    <row r="21" spans="2:8">
      <c r="B21" s="11">
        <v>2026</v>
      </c>
      <c r="C21" s="2">
        <v>0.82</v>
      </c>
      <c r="D21" s="2">
        <f t="shared" si="0"/>
        <v>0.05</v>
      </c>
      <c r="E21" s="18">
        <f t="shared" si="1"/>
        <v>66525.70174116375</v>
      </c>
      <c r="F21" s="18">
        <f t="shared" si="2"/>
        <v>33262.850870581875</v>
      </c>
      <c r="G21" s="18">
        <f t="shared" si="3"/>
        <v>79830.842089396509</v>
      </c>
      <c r="H21" s="26">
        <f t="shared" si="4"/>
        <v>65461.290513305132</v>
      </c>
    </row>
    <row r="22" spans="2:8">
      <c r="B22" s="11">
        <v>2027</v>
      </c>
      <c r="C22" s="2">
        <v>0.84</v>
      </c>
      <c r="D22" s="2">
        <f t="shared" si="0"/>
        <v>0.05</v>
      </c>
      <c r="E22" s="18">
        <f t="shared" si="1"/>
        <v>69851.98682822194</v>
      </c>
      <c r="F22" s="18">
        <f t="shared" si="2"/>
        <v>34925.99341411097</v>
      </c>
      <c r="G22" s="18">
        <f t="shared" si="3"/>
        <v>83822.384193866339</v>
      </c>
      <c r="H22" s="26">
        <f t="shared" si="4"/>
        <v>70410.802722847729</v>
      </c>
    </row>
    <row r="23" spans="2:8">
      <c r="B23" s="11">
        <v>2028</v>
      </c>
      <c r="C23" s="2">
        <v>0.86</v>
      </c>
      <c r="D23" s="2">
        <f t="shared" si="0"/>
        <v>0.05</v>
      </c>
      <c r="E23" s="18">
        <f t="shared" si="1"/>
        <v>73344.586169633039</v>
      </c>
      <c r="F23" s="18">
        <f t="shared" si="2"/>
        <v>36672.29308481652</v>
      </c>
      <c r="G23" s="18">
        <f t="shared" si="3"/>
        <v>88013.503403559662</v>
      </c>
      <c r="H23" s="26">
        <f t="shared" si="4"/>
        <v>75691.612927061302</v>
      </c>
    </row>
    <row r="24" spans="2:8">
      <c r="B24" s="11">
        <v>2029</v>
      </c>
      <c r="C24" s="2">
        <v>0.88</v>
      </c>
      <c r="D24" s="2">
        <f t="shared" si="0"/>
        <v>0.05</v>
      </c>
      <c r="E24" s="18">
        <f t="shared" si="1"/>
        <v>77011.815478114688</v>
      </c>
      <c r="F24" s="18">
        <f t="shared" si="2"/>
        <v>38505.907739057344</v>
      </c>
      <c r="G24" s="18">
        <f t="shared" si="3"/>
        <v>92414.178573737619</v>
      </c>
      <c r="H24" s="26">
        <f t="shared" si="4"/>
        <v>81324.477144889112</v>
      </c>
    </row>
    <row r="25" spans="2:8">
      <c r="B25" s="11">
        <v>2030</v>
      </c>
      <c r="C25" s="2">
        <v>0.9</v>
      </c>
      <c r="D25" s="2">
        <f t="shared" si="0"/>
        <v>0.05</v>
      </c>
      <c r="E25" s="18">
        <f t="shared" si="1"/>
        <v>80862.406252020417</v>
      </c>
      <c r="F25" s="18">
        <f t="shared" si="2"/>
        <v>40431.203126010209</v>
      </c>
      <c r="G25" s="18">
        <f t="shared" si="3"/>
        <v>97034.887502424506</v>
      </c>
      <c r="H25" s="26">
        <f t="shared" si="4"/>
        <v>87331.398752182053</v>
      </c>
    </row>
    <row r="26" spans="2:8">
      <c r="B26" s="11">
        <v>2031</v>
      </c>
      <c r="C26" s="2">
        <v>0.92</v>
      </c>
      <c r="D26" s="2">
        <f t="shared" si="0"/>
        <v>0.05</v>
      </c>
      <c r="E26" s="18">
        <f t="shared" si="1"/>
        <v>84905.526564621439</v>
      </c>
      <c r="F26" s="18">
        <f t="shared" si="2"/>
        <v>42452.76328231072</v>
      </c>
      <c r="G26" s="18">
        <f t="shared" si="3"/>
        <v>101886.63187754573</v>
      </c>
      <c r="H26" s="26">
        <f t="shared" si="4"/>
        <v>93735.701327342074</v>
      </c>
    </row>
    <row r="27" spans="2:8">
      <c r="B27" s="11">
        <v>2032</v>
      </c>
      <c r="C27" s="2">
        <v>0.94</v>
      </c>
      <c r="D27" s="2">
        <f t="shared" si="0"/>
        <v>0.05</v>
      </c>
      <c r="E27" s="18">
        <f t="shared" si="1"/>
        <v>89150.802892852516</v>
      </c>
      <c r="F27" s="18">
        <f t="shared" si="2"/>
        <v>44575.401446426258</v>
      </c>
      <c r="G27" s="18">
        <f t="shared" si="3"/>
        <v>106980.96347142302</v>
      </c>
      <c r="H27" s="26">
        <f t="shared" si="4"/>
        <v>100562.10566313763</v>
      </c>
    </row>
    <row r="28" spans="2:8">
      <c r="B28" s="11">
        <v>2033</v>
      </c>
      <c r="C28" s="2">
        <v>0.96</v>
      </c>
      <c r="D28" s="2">
        <f t="shared" si="0"/>
        <v>0.05</v>
      </c>
      <c r="E28" s="18">
        <f t="shared" si="1"/>
        <v>93608.343037495142</v>
      </c>
      <c r="F28" s="18">
        <f t="shared" si="2"/>
        <v>46804.171518747571</v>
      </c>
      <c r="G28" s="18">
        <f t="shared" si="3"/>
        <v>112330.01164499417</v>
      </c>
      <c r="H28" s="26">
        <f t="shared" si="4"/>
        <v>107836.8111791944</v>
      </c>
    </row>
    <row r="29" spans="2:8">
      <c r="B29" s="11">
        <v>2034</v>
      </c>
      <c r="C29" s="2">
        <v>0.98</v>
      </c>
      <c r="D29" s="2">
        <f t="shared" si="0"/>
        <v>0.05</v>
      </c>
      <c r="E29" s="18">
        <f t="shared" si="1"/>
        <v>98288.760189369903</v>
      </c>
      <c r="F29" s="18">
        <f t="shared" si="2"/>
        <v>49144.380094684951</v>
      </c>
      <c r="G29" s="18">
        <f t="shared" si="3"/>
        <v>117946.51222724389</v>
      </c>
      <c r="H29" s="26">
        <f t="shared" si="4"/>
        <v>115587.581982699</v>
      </c>
    </row>
    <row r="30" spans="2:8" ht="24" thickBot="1">
      <c r="B30" s="14">
        <v>2035</v>
      </c>
      <c r="C30" s="23">
        <v>1</v>
      </c>
      <c r="D30" s="23">
        <f t="shared" si="0"/>
        <v>0.05</v>
      </c>
      <c r="E30" s="24">
        <f t="shared" si="1"/>
        <v>103203.19819883839</v>
      </c>
      <c r="F30" s="24">
        <f t="shared" si="2"/>
        <v>51601.599099419196</v>
      </c>
      <c r="G30" s="24">
        <f t="shared" si="3"/>
        <v>123843.83783860608</v>
      </c>
      <c r="H30" s="27">
        <f t="shared" si="4"/>
        <v>123843.83783860608</v>
      </c>
    </row>
    <row r="32" spans="2:8" ht="128.25" customHeight="1">
      <c r="B32" s="49" t="s">
        <v>16</v>
      </c>
      <c r="C32" s="49"/>
      <c r="D32" s="49"/>
      <c r="E32" s="49"/>
      <c r="F32" s="49"/>
      <c r="G32" s="49"/>
      <c r="H32" s="49"/>
    </row>
    <row r="33" spans="2:10" ht="15.75" thickBot="1">
      <c r="B33" s="50"/>
      <c r="C33" s="50"/>
      <c r="D33" s="50"/>
      <c r="E33" s="50"/>
      <c r="F33" s="50"/>
      <c r="G33" s="50"/>
      <c r="H33" s="50"/>
    </row>
    <row r="34" spans="2:10" ht="90.75" thickBot="1">
      <c r="B34" s="39" t="s">
        <v>3</v>
      </c>
      <c r="C34" s="5" t="s">
        <v>9</v>
      </c>
      <c r="D34" s="5" t="s">
        <v>11</v>
      </c>
      <c r="E34" s="5" t="s">
        <v>14</v>
      </c>
      <c r="F34" s="5" t="s">
        <v>15</v>
      </c>
      <c r="G34" s="4" t="s">
        <v>8</v>
      </c>
      <c r="H34" s="40" t="s">
        <v>10</v>
      </c>
    </row>
    <row r="35" spans="2:10">
      <c r="B35" s="3">
        <v>2012</v>
      </c>
      <c r="C35" s="35">
        <v>0.54</v>
      </c>
      <c r="D35" s="36">
        <v>0</v>
      </c>
      <c r="E35" s="37">
        <f>D2+D2*D4</f>
        <v>33600</v>
      </c>
      <c r="F35" s="37">
        <f>D3+D3*D4</f>
        <v>16800</v>
      </c>
      <c r="G35" s="37">
        <f>(E35+F35)*D5</f>
        <v>40320</v>
      </c>
      <c r="H35" s="38">
        <f>G35*C35</f>
        <v>21772.800000000003</v>
      </c>
    </row>
    <row r="36" spans="2:10">
      <c r="B36" s="29">
        <v>2013</v>
      </c>
      <c r="C36" s="31">
        <v>1</v>
      </c>
      <c r="D36" s="33">
        <v>6.5000000000000002E-2</v>
      </c>
      <c r="E36" s="32">
        <f>E35+E35*D36</f>
        <v>35784</v>
      </c>
      <c r="F36" s="32">
        <f>F35+F35*D36</f>
        <v>17892</v>
      </c>
      <c r="G36" s="32">
        <f>E36+F36*$D$5</f>
        <v>50097.599999999999</v>
      </c>
      <c r="H36" s="28">
        <f>G36*C36</f>
        <v>50097.599999999999</v>
      </c>
    </row>
    <row r="37" spans="2:10">
      <c r="B37" s="1">
        <v>2014</v>
      </c>
      <c r="C37" s="31">
        <v>1</v>
      </c>
      <c r="D37" s="30">
        <f>D36</f>
        <v>6.5000000000000002E-2</v>
      </c>
      <c r="E37" s="32">
        <f t="shared" ref="E37:E45" si="5">E36+E36*D37</f>
        <v>38109.96</v>
      </c>
      <c r="F37" s="32">
        <f t="shared" ref="F37:F45" si="6">F36+F36*D37</f>
        <v>19054.98</v>
      </c>
      <c r="G37" s="32">
        <f t="shared" ref="G37:G45" si="7">E37+F37*$D$5</f>
        <v>53353.944000000003</v>
      </c>
      <c r="H37" s="28">
        <f t="shared" ref="H37:H45" si="8">G37*C37</f>
        <v>53353.944000000003</v>
      </c>
      <c r="J37" s="34"/>
    </row>
    <row r="38" spans="2:10">
      <c r="B38" s="1">
        <v>2015</v>
      </c>
      <c r="C38" s="31">
        <v>1</v>
      </c>
      <c r="D38" s="30">
        <f t="shared" ref="D38:D45" si="9">D37</f>
        <v>6.5000000000000002E-2</v>
      </c>
      <c r="E38" s="32">
        <f t="shared" si="5"/>
        <v>40587.107400000001</v>
      </c>
      <c r="F38" s="32">
        <f t="shared" si="6"/>
        <v>20293.5537</v>
      </c>
      <c r="G38" s="32">
        <f t="shared" si="7"/>
        <v>56821.950360000003</v>
      </c>
      <c r="H38" s="28">
        <f t="shared" si="8"/>
        <v>56821.950360000003</v>
      </c>
      <c r="J38" s="34"/>
    </row>
    <row r="39" spans="2:10">
      <c r="B39" s="29">
        <v>2016</v>
      </c>
      <c r="C39" s="31">
        <v>1</v>
      </c>
      <c r="D39" s="30">
        <f t="shared" si="9"/>
        <v>6.5000000000000002E-2</v>
      </c>
      <c r="E39" s="32">
        <f t="shared" si="5"/>
        <v>43225.269380999998</v>
      </c>
      <c r="F39" s="32">
        <f t="shared" si="6"/>
        <v>21612.634690499999</v>
      </c>
      <c r="G39" s="32">
        <f t="shared" si="7"/>
        <v>60515.377133399998</v>
      </c>
      <c r="H39" s="28">
        <f t="shared" si="8"/>
        <v>60515.377133399998</v>
      </c>
      <c r="J39" s="34"/>
    </row>
    <row r="40" spans="2:10">
      <c r="B40" s="1">
        <v>2017</v>
      </c>
      <c r="C40" s="31">
        <v>1</v>
      </c>
      <c r="D40" s="30">
        <f t="shared" si="9"/>
        <v>6.5000000000000002E-2</v>
      </c>
      <c r="E40" s="32">
        <f t="shared" si="5"/>
        <v>46034.911890764997</v>
      </c>
      <c r="F40" s="32">
        <f t="shared" si="6"/>
        <v>23017.455945382499</v>
      </c>
      <c r="G40" s="32">
        <f t="shared" si="7"/>
        <v>64448.876647070996</v>
      </c>
      <c r="H40" s="28">
        <f t="shared" si="8"/>
        <v>64448.876647070996</v>
      </c>
      <c r="J40" s="34"/>
    </row>
    <row r="41" spans="2:10">
      <c r="B41" s="1">
        <v>2018</v>
      </c>
      <c r="C41" s="31">
        <v>1</v>
      </c>
      <c r="D41" s="30">
        <f t="shared" si="9"/>
        <v>6.5000000000000002E-2</v>
      </c>
      <c r="E41" s="32">
        <f t="shared" si="5"/>
        <v>49027.181163664725</v>
      </c>
      <c r="F41" s="32">
        <f t="shared" si="6"/>
        <v>24513.590581832363</v>
      </c>
      <c r="G41" s="32">
        <f t="shared" si="7"/>
        <v>68638.05362913062</v>
      </c>
      <c r="H41" s="28">
        <f t="shared" si="8"/>
        <v>68638.05362913062</v>
      </c>
      <c r="J41" s="34"/>
    </row>
    <row r="42" spans="2:10">
      <c r="B42" s="29">
        <v>2019</v>
      </c>
      <c r="C42" s="31">
        <v>1</v>
      </c>
      <c r="D42" s="30">
        <f t="shared" si="9"/>
        <v>6.5000000000000002E-2</v>
      </c>
      <c r="E42" s="32">
        <f t="shared" si="5"/>
        <v>52213.947939302932</v>
      </c>
      <c r="F42" s="32">
        <f t="shared" si="6"/>
        <v>26106.973969651466</v>
      </c>
      <c r="G42" s="32">
        <f t="shared" si="7"/>
        <v>73099.527115024102</v>
      </c>
      <c r="H42" s="28">
        <f t="shared" si="8"/>
        <v>73099.527115024102</v>
      </c>
      <c r="J42" s="34"/>
    </row>
    <row r="43" spans="2:10">
      <c r="B43" s="1">
        <v>2020</v>
      </c>
      <c r="C43" s="31">
        <v>1</v>
      </c>
      <c r="D43" s="30">
        <f t="shared" si="9"/>
        <v>6.5000000000000002E-2</v>
      </c>
      <c r="E43" s="32">
        <f t="shared" si="5"/>
        <v>55607.854555357626</v>
      </c>
      <c r="F43" s="32">
        <f t="shared" si="6"/>
        <v>27803.927277678813</v>
      </c>
      <c r="G43" s="32">
        <f t="shared" si="7"/>
        <v>77850.996377500676</v>
      </c>
      <c r="H43" s="28">
        <f t="shared" si="8"/>
        <v>77850.996377500676</v>
      </c>
      <c r="J43" s="34"/>
    </row>
    <row r="44" spans="2:10">
      <c r="B44" s="1">
        <v>2021</v>
      </c>
      <c r="C44" s="31">
        <v>1</v>
      </c>
      <c r="D44" s="30">
        <f t="shared" si="9"/>
        <v>6.5000000000000002E-2</v>
      </c>
      <c r="E44" s="32">
        <f t="shared" si="5"/>
        <v>59222.365101455871</v>
      </c>
      <c r="F44" s="32">
        <f t="shared" si="6"/>
        <v>29611.182550727935</v>
      </c>
      <c r="G44" s="32">
        <f t="shared" si="7"/>
        <v>82911.311142038219</v>
      </c>
      <c r="H44" s="28">
        <f t="shared" si="8"/>
        <v>82911.311142038219</v>
      </c>
      <c r="J44" s="34"/>
    </row>
    <row r="45" spans="2:10">
      <c r="B45" s="29">
        <v>2022</v>
      </c>
      <c r="C45" s="31">
        <v>1</v>
      </c>
      <c r="D45" s="30">
        <f t="shared" si="9"/>
        <v>6.5000000000000002E-2</v>
      </c>
      <c r="E45" s="32">
        <f t="shared" si="5"/>
        <v>63071.8188330505</v>
      </c>
      <c r="F45" s="32">
        <f t="shared" si="6"/>
        <v>31535.90941652525</v>
      </c>
      <c r="G45" s="32">
        <f t="shared" si="7"/>
        <v>88300.546366270704</v>
      </c>
      <c r="H45" s="28">
        <f t="shared" si="8"/>
        <v>88300.546366270704</v>
      </c>
      <c r="J45" s="34"/>
    </row>
    <row r="46" spans="2:10">
      <c r="B46" s="1">
        <v>2023</v>
      </c>
      <c r="C46" s="31">
        <v>1</v>
      </c>
      <c r="D46" s="30">
        <f t="shared" ref="D46:D57" si="10">D45</f>
        <v>6.5000000000000002E-2</v>
      </c>
      <c r="E46" s="32">
        <f t="shared" ref="E46:E57" si="11">E45+E45*D46</f>
        <v>67171.487057198785</v>
      </c>
      <c r="F46" s="32">
        <f t="shared" ref="F46:F57" si="12">F45+F45*D46</f>
        <v>33585.743528599392</v>
      </c>
      <c r="G46" s="32">
        <f t="shared" ref="G46:G57" si="13">E46+F46*$D$5</f>
        <v>94040.081880078302</v>
      </c>
      <c r="H46" s="28">
        <f t="shared" ref="H46:H57" si="14">G46*C46</f>
        <v>94040.081880078302</v>
      </c>
    </row>
    <row r="47" spans="2:10">
      <c r="B47" s="1">
        <v>2024</v>
      </c>
      <c r="C47" s="31">
        <v>1</v>
      </c>
      <c r="D47" s="30">
        <f t="shared" si="10"/>
        <v>6.5000000000000002E-2</v>
      </c>
      <c r="E47" s="32">
        <f t="shared" si="11"/>
        <v>71537.633715916701</v>
      </c>
      <c r="F47" s="32">
        <f t="shared" si="12"/>
        <v>35768.816857958351</v>
      </c>
      <c r="G47" s="32">
        <f t="shared" si="13"/>
        <v>100152.68720228338</v>
      </c>
      <c r="H47" s="28">
        <f t="shared" si="14"/>
        <v>100152.68720228338</v>
      </c>
    </row>
    <row r="48" spans="2:10">
      <c r="B48" s="29">
        <v>2025</v>
      </c>
      <c r="C48" s="31">
        <v>1</v>
      </c>
      <c r="D48" s="30">
        <f t="shared" si="10"/>
        <v>6.5000000000000002E-2</v>
      </c>
      <c r="E48" s="32">
        <f t="shared" si="11"/>
        <v>76187.579907451291</v>
      </c>
      <c r="F48" s="32">
        <f t="shared" si="12"/>
        <v>38093.789953725645</v>
      </c>
      <c r="G48" s="32">
        <f t="shared" si="13"/>
        <v>106662.61187043181</v>
      </c>
      <c r="H48" s="28">
        <f t="shared" si="14"/>
        <v>106662.61187043181</v>
      </c>
    </row>
    <row r="49" spans="2:8">
      <c r="B49" s="1">
        <v>2026</v>
      </c>
      <c r="C49" s="31">
        <v>1</v>
      </c>
      <c r="D49" s="30">
        <f t="shared" si="10"/>
        <v>6.5000000000000002E-2</v>
      </c>
      <c r="E49" s="32">
        <f t="shared" si="11"/>
        <v>81139.77260143563</v>
      </c>
      <c r="F49" s="32">
        <f t="shared" si="12"/>
        <v>40569.886300717815</v>
      </c>
      <c r="G49" s="32">
        <f t="shared" si="13"/>
        <v>113595.68164200988</v>
      </c>
      <c r="H49" s="28">
        <f t="shared" si="14"/>
        <v>113595.68164200988</v>
      </c>
    </row>
    <row r="50" spans="2:8">
      <c r="B50" s="1">
        <v>2027</v>
      </c>
      <c r="C50" s="31">
        <v>1</v>
      </c>
      <c r="D50" s="30">
        <f t="shared" si="10"/>
        <v>6.5000000000000002E-2</v>
      </c>
      <c r="E50" s="32">
        <f t="shared" si="11"/>
        <v>86413.857820528952</v>
      </c>
      <c r="F50" s="32">
        <f t="shared" si="12"/>
        <v>43206.928910264476</v>
      </c>
      <c r="G50" s="32">
        <f t="shared" si="13"/>
        <v>120979.40094874054</v>
      </c>
      <c r="H50" s="28">
        <f t="shared" si="14"/>
        <v>120979.40094874054</v>
      </c>
    </row>
    <row r="51" spans="2:8">
      <c r="B51" s="29">
        <v>2028</v>
      </c>
      <c r="C51" s="31">
        <v>1</v>
      </c>
      <c r="D51" s="30">
        <f t="shared" si="10"/>
        <v>6.5000000000000002E-2</v>
      </c>
      <c r="E51" s="32">
        <f t="shared" si="11"/>
        <v>92030.75857886333</v>
      </c>
      <c r="F51" s="32">
        <f t="shared" si="12"/>
        <v>46015.379289431665</v>
      </c>
      <c r="G51" s="32">
        <f t="shared" si="13"/>
        <v>128843.06201040867</v>
      </c>
      <c r="H51" s="28">
        <f t="shared" si="14"/>
        <v>128843.06201040867</v>
      </c>
    </row>
    <row r="52" spans="2:8">
      <c r="B52" s="1">
        <v>2029</v>
      </c>
      <c r="C52" s="31">
        <v>1</v>
      </c>
      <c r="D52" s="30">
        <f t="shared" si="10"/>
        <v>6.5000000000000002E-2</v>
      </c>
      <c r="E52" s="32">
        <f t="shared" si="11"/>
        <v>98012.757886489446</v>
      </c>
      <c r="F52" s="32">
        <f t="shared" si="12"/>
        <v>49006.378943244723</v>
      </c>
      <c r="G52" s="32">
        <f t="shared" si="13"/>
        <v>137217.86104108521</v>
      </c>
      <c r="H52" s="28">
        <f t="shared" si="14"/>
        <v>137217.86104108521</v>
      </c>
    </row>
    <row r="53" spans="2:8">
      <c r="B53" s="1">
        <v>2030</v>
      </c>
      <c r="C53" s="31">
        <v>1</v>
      </c>
      <c r="D53" s="30">
        <f t="shared" si="10"/>
        <v>6.5000000000000002E-2</v>
      </c>
      <c r="E53" s="32">
        <f t="shared" si="11"/>
        <v>104383.58714911126</v>
      </c>
      <c r="F53" s="32">
        <f t="shared" si="12"/>
        <v>52191.793574555631</v>
      </c>
      <c r="G53" s="32">
        <f t="shared" si="13"/>
        <v>146137.02200875577</v>
      </c>
      <c r="H53" s="28">
        <f t="shared" si="14"/>
        <v>146137.02200875577</v>
      </c>
    </row>
    <row r="54" spans="2:8">
      <c r="B54" s="29">
        <v>2031</v>
      </c>
      <c r="C54" s="31">
        <v>1</v>
      </c>
      <c r="D54" s="30">
        <f t="shared" si="10"/>
        <v>6.5000000000000002E-2</v>
      </c>
      <c r="E54" s="32">
        <f t="shared" si="11"/>
        <v>111168.5203138035</v>
      </c>
      <c r="F54" s="32">
        <f t="shared" si="12"/>
        <v>55584.26015690175</v>
      </c>
      <c r="G54" s="32">
        <f t="shared" si="13"/>
        <v>155635.9284393249</v>
      </c>
      <c r="H54" s="28">
        <f t="shared" si="14"/>
        <v>155635.9284393249</v>
      </c>
    </row>
    <row r="55" spans="2:8">
      <c r="B55" s="1">
        <v>2032</v>
      </c>
      <c r="C55" s="31">
        <v>1</v>
      </c>
      <c r="D55" s="30">
        <f t="shared" si="10"/>
        <v>6.5000000000000002E-2</v>
      </c>
      <c r="E55" s="32">
        <f t="shared" si="11"/>
        <v>118394.47413420073</v>
      </c>
      <c r="F55" s="32">
        <f t="shared" si="12"/>
        <v>59197.237067100366</v>
      </c>
      <c r="G55" s="32">
        <f t="shared" si="13"/>
        <v>165752.26378788103</v>
      </c>
      <c r="H55" s="28">
        <f t="shared" si="14"/>
        <v>165752.26378788103</v>
      </c>
    </row>
    <row r="56" spans="2:8">
      <c r="B56" s="1">
        <v>2033</v>
      </c>
      <c r="C56" s="31">
        <v>1</v>
      </c>
      <c r="D56" s="30">
        <f t="shared" si="10"/>
        <v>6.5000000000000002E-2</v>
      </c>
      <c r="E56" s="32">
        <f t="shared" si="11"/>
        <v>126090.11495292379</v>
      </c>
      <c r="F56" s="32">
        <f t="shared" si="12"/>
        <v>63045.057476461894</v>
      </c>
      <c r="G56" s="32">
        <f t="shared" si="13"/>
        <v>176526.16093409329</v>
      </c>
      <c r="H56" s="28">
        <f t="shared" si="14"/>
        <v>176526.16093409329</v>
      </c>
    </row>
    <row r="57" spans="2:8">
      <c r="B57" s="29">
        <v>2034</v>
      </c>
      <c r="C57" s="31">
        <v>1</v>
      </c>
      <c r="D57" s="30">
        <f t="shared" si="10"/>
        <v>6.5000000000000002E-2</v>
      </c>
      <c r="E57" s="32">
        <f t="shared" si="11"/>
        <v>134285.97242486384</v>
      </c>
      <c r="F57" s="32">
        <f t="shared" si="12"/>
        <v>67142.986212431919</v>
      </c>
      <c r="G57" s="32">
        <f t="shared" si="13"/>
        <v>188000.36139480938</v>
      </c>
      <c r="H57" s="28">
        <f t="shared" si="14"/>
        <v>188000.36139480938</v>
      </c>
    </row>
    <row r="58" spans="2:8" ht="21">
      <c r="B58" s="29">
        <v>2035</v>
      </c>
      <c r="C58" s="31">
        <v>1</v>
      </c>
      <c r="D58" s="30">
        <f t="shared" ref="D58" si="15">D57</f>
        <v>6.5000000000000002E-2</v>
      </c>
      <c r="E58" s="32">
        <f t="shared" ref="E58" si="16">E57+E57*D58</f>
        <v>143014.56063247999</v>
      </c>
      <c r="F58" s="32">
        <f t="shared" ref="F58" si="17">F57+F57*D58</f>
        <v>71507.280316239994</v>
      </c>
      <c r="G58" s="32">
        <f t="shared" ref="G58" si="18">E58+F58*$D$5</f>
        <v>200220.38488547198</v>
      </c>
      <c r="H58" s="41">
        <f t="shared" ref="H58" si="19">G58*C58</f>
        <v>200220.38488547198</v>
      </c>
    </row>
  </sheetData>
  <mergeCells count="4">
    <mergeCell ref="B1:D1"/>
    <mergeCell ref="E4:F5"/>
    <mergeCell ref="B32:H32"/>
    <mergeCell ref="B33:H33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2012-10-11T05:49:09Z</dcterms:created>
  <dcterms:modified xsi:type="dcterms:W3CDTF">2012-10-12T06:26:49Z</dcterms:modified>
</cp:coreProperties>
</file>