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68" windowWidth="14808" windowHeight="795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I49" i="1"/>
  <c r="I48"/>
  <c r="I47"/>
  <c r="I46"/>
  <c r="I45"/>
  <c r="E45"/>
  <c r="E46"/>
  <c r="E47"/>
  <c r="E48"/>
  <c r="E49"/>
  <c r="E44"/>
  <c r="I44"/>
  <c r="I42"/>
  <c r="I38"/>
  <c r="I39"/>
  <c r="I40"/>
  <c r="I41"/>
  <c r="I43"/>
  <c r="E38"/>
  <c r="E39"/>
  <c r="E40"/>
  <c r="E41"/>
  <c r="E42"/>
  <c r="E43"/>
  <c r="H50"/>
  <c r="F50"/>
  <c r="D50"/>
  <c r="C50"/>
  <c r="B50"/>
  <c r="G50"/>
  <c r="G32"/>
  <c r="G31"/>
  <c r="G29"/>
  <c r="G28"/>
  <c r="I28"/>
  <c r="E28"/>
  <c r="E29"/>
  <c r="E30"/>
  <c r="E31"/>
  <c r="E32"/>
  <c r="E27"/>
  <c r="I27"/>
  <c r="I29"/>
  <c r="I30"/>
  <c r="I31"/>
  <c r="I32"/>
  <c r="I26"/>
  <c r="E24"/>
  <c r="E25"/>
  <c r="E26"/>
  <c r="I24"/>
  <c r="E23"/>
  <c r="E22"/>
  <c r="E21"/>
  <c r="I22"/>
  <c r="I23"/>
  <c r="I25"/>
  <c r="I21"/>
  <c r="H33"/>
  <c r="F33"/>
  <c r="D33"/>
  <c r="C33"/>
  <c r="B33"/>
  <c r="G30"/>
  <c r="E16"/>
  <c r="E15"/>
  <c r="G14"/>
  <c r="E14"/>
  <c r="G13"/>
  <c r="I13"/>
  <c r="I12"/>
  <c r="E6"/>
  <c r="E7"/>
  <c r="E8"/>
  <c r="E9"/>
  <c r="E10"/>
  <c r="E5"/>
  <c r="E12"/>
  <c r="E13"/>
  <c r="E11"/>
  <c r="I14"/>
  <c r="I15"/>
  <c r="I16"/>
  <c r="I11"/>
  <c r="I6"/>
  <c r="I7"/>
  <c r="I8"/>
  <c r="I9"/>
  <c r="I10"/>
  <c r="I5"/>
  <c r="G12"/>
  <c r="G15"/>
  <c r="G16"/>
  <c r="C17"/>
  <c r="D17"/>
  <c r="F17"/>
  <c r="H17"/>
  <c r="B17"/>
  <c r="I50" l="1"/>
  <c r="E50"/>
  <c r="G33"/>
  <c r="E33"/>
  <c r="I33"/>
  <c r="E17"/>
  <c r="I17"/>
  <c r="G17"/>
</calcChain>
</file>

<file path=xl/sharedStrings.xml><?xml version="1.0" encoding="utf-8"?>
<sst xmlns="http://schemas.openxmlformats.org/spreadsheetml/2006/main" count="70" uniqueCount="23">
  <si>
    <t>месяц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</si>
  <si>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</si>
  <si>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</si>
  <si>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</si>
  <si>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</si>
  <si>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</si>
  <si>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</si>
  <si>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</si>
  <si>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</si>
  <si>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</si>
  <si>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</si>
  <si>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</si>
  <si>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</si>
  <si>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ТЭ ОТ, Гкал</t>
  </si>
  <si>
    <t>Мощ ОТ, Гкал/ч</t>
  </si>
  <si>
    <t>Мощ НХВ, Гкал/ч</t>
  </si>
  <si>
    <t xml:space="preserve"> ТЭ Нагрев ХВ, Гкал</t>
  </si>
  <si>
    <t>ИТОГО</t>
  </si>
  <si>
    <t>Начисления за отопление и ГВС по ж/д №2/1 по ул. Генерала Штеменко за 2013, 2014, 2015 на 2л. в 1 экз.</t>
  </si>
  <si>
    <t>Сумма, Руб.</t>
  </si>
  <si>
    <t>41.7</t>
  </si>
  <si>
    <t>3700.67</t>
  </si>
  <si>
    <t>626.50</t>
  </si>
</sst>
</file>

<file path=xl/styles.xml><?xml version="1.0" encoding="utf-8"?>
<styleSheet xmlns="http://schemas.openxmlformats.org/spreadsheetml/2006/main">
  <numFmts count="1">
    <numFmt numFmtId="164" formatCode="#,##0.00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4.5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4" fontId="0" fillId="0" borderId="1" xfId="0" applyNumberFormat="1" applyBorder="1"/>
    <xf numFmtId="4" fontId="1" fillId="0" borderId="1" xfId="0" applyNumberFormat="1" applyFont="1" applyBorder="1"/>
    <xf numFmtId="164" fontId="0" fillId="0" borderId="1" xfId="0" applyNumberFormat="1" applyBorder="1"/>
    <xf numFmtId="164" fontId="1" fillId="0" borderId="1" xfId="0" applyNumberFormat="1" applyFont="1" applyBorder="1"/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  <xf numFmtId="0" fontId="2" fillId="0" borderId="0" xfId="0" applyFont="1" applyAlignment="1">
      <alignment horizontal="justify" vertical="center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7"/>
  <sheetViews>
    <sheetView tabSelected="1" topLeftCell="A19" workbookViewId="0">
      <selection activeCell="E57" sqref="E57"/>
    </sheetView>
  </sheetViews>
  <sheetFormatPr defaultRowHeight="14.4"/>
  <cols>
    <col min="1" max="1" width="16.44140625" customWidth="1"/>
    <col min="2" max="3" width="11.88671875" customWidth="1"/>
    <col min="5" max="5" width="11" customWidth="1"/>
    <col min="6" max="7" width="9.6640625" customWidth="1"/>
    <col min="9" max="9" width="10.44140625" customWidth="1"/>
  </cols>
  <sheetData>
    <row r="1" spans="1:9" ht="45" customHeight="1">
      <c r="A1" s="11" t="s">
        <v>18</v>
      </c>
      <c r="B1" s="12"/>
      <c r="C1" s="12"/>
      <c r="D1" s="12"/>
      <c r="E1" s="12"/>
      <c r="F1" s="12"/>
      <c r="G1" s="12"/>
      <c r="H1" s="12"/>
      <c r="I1" s="12"/>
    </row>
    <row r="3" spans="1:9">
      <c r="A3" s="8">
        <v>2013</v>
      </c>
      <c r="B3" s="9"/>
      <c r="C3" s="9"/>
      <c r="D3" s="9"/>
      <c r="E3" s="9"/>
      <c r="F3" s="9"/>
      <c r="G3" s="9"/>
      <c r="H3" s="9"/>
      <c r="I3" s="10"/>
    </row>
    <row r="4" spans="1:9" ht="51" customHeight="1">
      <c r="A4" s="2" t="s">
        <v>0</v>
      </c>
      <c r="B4" s="3" t="s">
        <v>13</v>
      </c>
      <c r="C4" s="3" t="s">
        <v>19</v>
      </c>
      <c r="D4" s="3" t="s">
        <v>14</v>
      </c>
      <c r="E4" s="3" t="s">
        <v>19</v>
      </c>
      <c r="F4" s="3" t="s">
        <v>16</v>
      </c>
      <c r="G4" s="3" t="s">
        <v>19</v>
      </c>
      <c r="H4" s="3" t="s">
        <v>15</v>
      </c>
      <c r="I4" s="3" t="s">
        <v>19</v>
      </c>
    </row>
    <row r="5" spans="1:9">
      <c r="A5" s="1" t="s">
        <v>1</v>
      </c>
      <c r="B5" s="4">
        <v>75.63</v>
      </c>
      <c r="C5" s="4">
        <v>126710.46</v>
      </c>
      <c r="D5" s="6"/>
      <c r="E5" s="4">
        <f>D5*205240*1.18</f>
        <v>0</v>
      </c>
      <c r="F5" s="4">
        <v>27.44</v>
      </c>
      <c r="G5" s="4">
        <v>45972.97</v>
      </c>
      <c r="H5" s="6"/>
      <c r="I5" s="4">
        <f>H5*205240*1.18</f>
        <v>0</v>
      </c>
    </row>
    <row r="6" spans="1:9">
      <c r="A6" s="1" t="s">
        <v>2</v>
      </c>
      <c r="B6" s="4">
        <v>64.180000000000007</v>
      </c>
      <c r="C6" s="4">
        <v>107527.13</v>
      </c>
      <c r="D6" s="6"/>
      <c r="E6" s="4">
        <f t="shared" ref="E6:E10" si="0">D6*205240*1.18</f>
        <v>0</v>
      </c>
      <c r="F6" s="4">
        <v>14.94</v>
      </c>
      <c r="G6" s="4">
        <v>25030.47</v>
      </c>
      <c r="H6" s="6"/>
      <c r="I6" s="4">
        <f t="shared" ref="I6:I10" si="1">H6*205240*1.18</f>
        <v>0</v>
      </c>
    </row>
    <row r="7" spans="1:9">
      <c r="A7" s="1" t="s">
        <v>3</v>
      </c>
      <c r="B7" s="4">
        <v>56.19</v>
      </c>
      <c r="C7" s="4">
        <v>94140.69</v>
      </c>
      <c r="D7" s="6"/>
      <c r="E7" s="4">
        <f t="shared" si="0"/>
        <v>0</v>
      </c>
      <c r="F7" s="4">
        <v>14.22</v>
      </c>
      <c r="G7" s="4">
        <v>23824.18</v>
      </c>
      <c r="H7" s="6"/>
      <c r="I7" s="4">
        <f t="shared" si="1"/>
        <v>0</v>
      </c>
    </row>
    <row r="8" spans="1:9">
      <c r="A8" s="1" t="s">
        <v>4</v>
      </c>
      <c r="B8" s="4">
        <v>42.01</v>
      </c>
      <c r="C8" s="4">
        <v>70383.53</v>
      </c>
      <c r="D8" s="6"/>
      <c r="E8" s="4">
        <f t="shared" si="0"/>
        <v>0</v>
      </c>
      <c r="F8" s="4">
        <v>18.21</v>
      </c>
      <c r="G8" s="4">
        <v>30509.02</v>
      </c>
      <c r="H8" s="6"/>
      <c r="I8" s="4">
        <f t="shared" si="1"/>
        <v>0</v>
      </c>
    </row>
    <row r="9" spans="1:9">
      <c r="A9" s="1" t="s">
        <v>5</v>
      </c>
      <c r="B9" s="4">
        <v>0</v>
      </c>
      <c r="C9" s="4">
        <v>0</v>
      </c>
      <c r="D9" s="6"/>
      <c r="E9" s="4">
        <f t="shared" si="0"/>
        <v>0</v>
      </c>
      <c r="F9" s="4">
        <v>12.56</v>
      </c>
      <c r="G9" s="4">
        <v>21043.01</v>
      </c>
      <c r="H9" s="6"/>
      <c r="I9" s="4">
        <f t="shared" si="1"/>
        <v>0</v>
      </c>
    </row>
    <row r="10" spans="1:9">
      <c r="A10" s="1" t="s">
        <v>6</v>
      </c>
      <c r="B10" s="4">
        <v>0</v>
      </c>
      <c r="C10" s="4">
        <v>0</v>
      </c>
      <c r="D10" s="6"/>
      <c r="E10" s="4">
        <f t="shared" si="0"/>
        <v>0</v>
      </c>
      <c r="F10" s="4">
        <v>12.37</v>
      </c>
      <c r="G10" s="4">
        <v>20724.689999999999</v>
      </c>
      <c r="H10" s="6"/>
      <c r="I10" s="4">
        <f t="shared" si="1"/>
        <v>0</v>
      </c>
    </row>
    <row r="11" spans="1:9">
      <c r="A11" s="1" t="s">
        <v>7</v>
      </c>
      <c r="B11" s="4">
        <v>0</v>
      </c>
      <c r="C11" s="4">
        <v>0</v>
      </c>
      <c r="D11" s="6">
        <v>0.2477</v>
      </c>
      <c r="E11" s="4">
        <f>D11*185370*1.18</f>
        <v>54181.055819999994</v>
      </c>
      <c r="F11" s="4">
        <v>11.18</v>
      </c>
      <c r="G11" s="4">
        <v>10081.11</v>
      </c>
      <c r="H11" s="6">
        <v>5.8799999999999998E-2</v>
      </c>
      <c r="I11" s="4">
        <f>H11*185370*1.18+0.01</f>
        <v>12861.72208</v>
      </c>
    </row>
    <row r="12" spans="1:9">
      <c r="A12" s="1" t="s">
        <v>8</v>
      </c>
      <c r="B12" s="4">
        <v>0</v>
      </c>
      <c r="C12" s="4">
        <v>0</v>
      </c>
      <c r="D12" s="6">
        <v>0.2477</v>
      </c>
      <c r="E12" s="4">
        <f t="shared" ref="E12:E13" si="2">D12*185370*1.18</f>
        <v>54181.055819999994</v>
      </c>
      <c r="F12" s="4">
        <v>7.45</v>
      </c>
      <c r="G12" s="4">
        <f t="shared" ref="G12:G16" si="3">F12*764.16*1.18</f>
        <v>6717.73056</v>
      </c>
      <c r="H12" s="6">
        <v>5.8799999999999998E-2</v>
      </c>
      <c r="I12" s="4">
        <f>H12*185370*1.18</f>
        <v>12861.712079999999</v>
      </c>
    </row>
    <row r="13" spans="1:9">
      <c r="A13" s="1" t="s">
        <v>9</v>
      </c>
      <c r="B13" s="4">
        <v>0</v>
      </c>
      <c r="C13" s="4">
        <v>0</v>
      </c>
      <c r="D13" s="6">
        <v>0.2477</v>
      </c>
      <c r="E13" s="4">
        <f t="shared" si="2"/>
        <v>54181.055819999994</v>
      </c>
      <c r="F13" s="4">
        <v>14.64</v>
      </c>
      <c r="G13" s="4">
        <f>F13*764.16*1.18-0.01</f>
        <v>13201.006831999999</v>
      </c>
      <c r="H13" s="6">
        <v>5.8799999999999998E-2</v>
      </c>
      <c r="I13" s="4">
        <f>H13*185370*1.18</f>
        <v>12861.712079999999</v>
      </c>
    </row>
    <row r="14" spans="1:9">
      <c r="A14" s="1" t="s">
        <v>10</v>
      </c>
      <c r="B14" s="4">
        <v>46.59</v>
      </c>
      <c r="C14" s="4">
        <v>42010.61</v>
      </c>
      <c r="D14" s="6">
        <v>0.2477</v>
      </c>
      <c r="E14" s="4">
        <f>D14*185370*1.18-0.01</f>
        <v>54181.045819999992</v>
      </c>
      <c r="F14" s="4">
        <v>17.149999999999999</v>
      </c>
      <c r="G14" s="4">
        <f>F14*764.16*1.18-0.01</f>
        <v>15464.295919999999</v>
      </c>
      <c r="H14" s="6">
        <v>5.8799999999999998E-2</v>
      </c>
      <c r="I14" s="4">
        <f t="shared" ref="I14:I16" si="4">H14*185370*1.18+0.01</f>
        <v>12861.72208</v>
      </c>
    </row>
    <row r="15" spans="1:9">
      <c r="A15" s="1" t="s">
        <v>11</v>
      </c>
      <c r="B15" s="4">
        <v>43.07</v>
      </c>
      <c r="C15" s="4">
        <v>38836.6</v>
      </c>
      <c r="D15" s="6">
        <v>0.2477</v>
      </c>
      <c r="E15" s="4">
        <f>D15*185370*1.18-0.01</f>
        <v>54181.045819999992</v>
      </c>
      <c r="F15" s="4">
        <v>16.68</v>
      </c>
      <c r="G15" s="4">
        <f t="shared" si="3"/>
        <v>15040.502783999998</v>
      </c>
      <c r="H15" s="6">
        <v>5.8799999999999998E-2</v>
      </c>
      <c r="I15" s="4">
        <f t="shared" si="4"/>
        <v>12861.72208</v>
      </c>
    </row>
    <row r="16" spans="1:9">
      <c r="A16" s="1" t="s">
        <v>12</v>
      </c>
      <c r="B16" s="4">
        <v>65.400000000000006</v>
      </c>
      <c r="C16" s="4">
        <v>58971.76</v>
      </c>
      <c r="D16" s="6">
        <v>0.2477</v>
      </c>
      <c r="E16" s="4">
        <f>D16*185370*1.18-0.01</f>
        <v>54181.045819999992</v>
      </c>
      <c r="F16" s="4">
        <v>18.12</v>
      </c>
      <c r="G16" s="4">
        <f t="shared" si="3"/>
        <v>16338.963455999999</v>
      </c>
      <c r="H16" s="6">
        <v>5.8799999999999998E-2</v>
      </c>
      <c r="I16" s="4">
        <f t="shared" si="4"/>
        <v>12861.72208</v>
      </c>
    </row>
    <row r="17" spans="1:9">
      <c r="A17" s="2" t="s">
        <v>17</v>
      </c>
      <c r="B17" s="5">
        <f>SUM(B5:B16)</f>
        <v>393.07000000000005</v>
      </c>
      <c r="C17" s="5">
        <f t="shared" ref="C17:I17" si="5">SUM(C5:C16)</f>
        <v>538580.78</v>
      </c>
      <c r="D17" s="7">
        <f t="shared" si="5"/>
        <v>1.4862</v>
      </c>
      <c r="E17" s="5">
        <f t="shared" si="5"/>
        <v>325086.30491999997</v>
      </c>
      <c r="F17" s="5">
        <f t="shared" si="5"/>
        <v>184.96000000000004</v>
      </c>
      <c r="G17" s="5">
        <f t="shared" si="5"/>
        <v>243947.94955200001</v>
      </c>
      <c r="H17" s="7">
        <f t="shared" si="5"/>
        <v>0.3528</v>
      </c>
      <c r="I17" s="5">
        <f t="shared" si="5"/>
        <v>77170.312479999993</v>
      </c>
    </row>
    <row r="19" spans="1:9">
      <c r="A19" s="8">
        <v>2014</v>
      </c>
      <c r="B19" s="9"/>
      <c r="C19" s="9"/>
      <c r="D19" s="9"/>
      <c r="E19" s="9"/>
      <c r="F19" s="9"/>
      <c r="G19" s="9"/>
      <c r="H19" s="9"/>
      <c r="I19" s="10"/>
    </row>
    <row r="20" spans="1:9" ht="43.2">
      <c r="A20" s="2" t="s">
        <v>0</v>
      </c>
      <c r="B20" s="3" t="s">
        <v>13</v>
      </c>
      <c r="C20" s="3" t="s">
        <v>19</v>
      </c>
      <c r="D20" s="3" t="s">
        <v>14</v>
      </c>
      <c r="E20" s="3" t="s">
        <v>19</v>
      </c>
      <c r="F20" s="3" t="s">
        <v>16</v>
      </c>
      <c r="G20" s="3" t="s">
        <v>19</v>
      </c>
      <c r="H20" s="3" t="s">
        <v>15</v>
      </c>
      <c r="I20" s="3" t="s">
        <v>19</v>
      </c>
    </row>
    <row r="21" spans="1:9">
      <c r="A21" s="1" t="s">
        <v>1</v>
      </c>
      <c r="B21" s="4">
        <v>63.82</v>
      </c>
      <c r="C21" s="4">
        <v>57547.06</v>
      </c>
      <c r="D21" s="6">
        <v>0.2477</v>
      </c>
      <c r="E21" s="4">
        <f>D21*185370*1.18-0.01</f>
        <v>54181.045819999992</v>
      </c>
      <c r="F21" s="4">
        <v>16.350000000000001</v>
      </c>
      <c r="G21" s="4">
        <v>14742.95</v>
      </c>
      <c r="H21" s="6">
        <v>5.8799999999999998E-2</v>
      </c>
      <c r="I21" s="4">
        <f>H21*185370*1.18+0.01</f>
        <v>12861.72208</v>
      </c>
    </row>
    <row r="22" spans="1:9">
      <c r="A22" s="1" t="s">
        <v>2</v>
      </c>
      <c r="B22" s="4">
        <v>56.02</v>
      </c>
      <c r="C22" s="4">
        <v>50513.73</v>
      </c>
      <c r="D22" s="6">
        <v>0.2477</v>
      </c>
      <c r="E22" s="4">
        <f t="shared" ref="E22" si="6">D22*185370*1.18-0.01</f>
        <v>54181.045819999992</v>
      </c>
      <c r="F22" s="4">
        <v>18.89</v>
      </c>
      <c r="G22" s="4">
        <v>17033.27</v>
      </c>
      <c r="H22" s="6">
        <v>5.8799999999999998E-2</v>
      </c>
      <c r="I22" s="4">
        <f t="shared" ref="I22:I25" si="7">H22*185370*1.18+0.01</f>
        <v>12861.72208</v>
      </c>
    </row>
    <row r="23" spans="1:9">
      <c r="A23" s="1" t="s">
        <v>3</v>
      </c>
      <c r="B23" s="4">
        <v>41.04</v>
      </c>
      <c r="C23" s="4">
        <v>37006.129999999997</v>
      </c>
      <c r="D23" s="6">
        <v>0.2064</v>
      </c>
      <c r="E23" s="4">
        <f>D23*185370*1.18</f>
        <v>45147.234239999998</v>
      </c>
      <c r="F23" s="4">
        <v>18.940000000000001</v>
      </c>
      <c r="G23" s="4">
        <v>17078.37</v>
      </c>
      <c r="H23" s="6">
        <v>5.8799999999999998E-2</v>
      </c>
      <c r="I23" s="4">
        <f t="shared" si="7"/>
        <v>12861.72208</v>
      </c>
    </row>
    <row r="24" spans="1:9">
      <c r="A24" s="1" t="s">
        <v>4</v>
      </c>
      <c r="B24" s="4">
        <v>38.53</v>
      </c>
      <c r="C24" s="4">
        <v>34742.839999999997</v>
      </c>
      <c r="D24" s="6">
        <v>0.2064</v>
      </c>
      <c r="E24" s="4">
        <f>D24*185370*1.18+0.01</f>
        <v>45147.24424</v>
      </c>
      <c r="F24" s="4">
        <v>20.29</v>
      </c>
      <c r="G24" s="4">
        <v>30509.02</v>
      </c>
      <c r="H24" s="6">
        <v>5.8799999999999998E-2</v>
      </c>
      <c r="I24" s="4">
        <f>H24*185370*1.18</f>
        <v>12861.712079999999</v>
      </c>
    </row>
    <row r="25" spans="1:9">
      <c r="A25" s="1" t="s">
        <v>5</v>
      </c>
      <c r="B25" s="4">
        <v>0</v>
      </c>
      <c r="C25" s="4">
        <v>0</v>
      </c>
      <c r="D25" s="6">
        <v>0.2064</v>
      </c>
      <c r="E25" s="4">
        <f t="shared" ref="E25:E26" si="8">D25*185370*1.18</f>
        <v>45147.234239999998</v>
      </c>
      <c r="F25" s="4">
        <v>15.3</v>
      </c>
      <c r="G25" s="4">
        <v>13796.15</v>
      </c>
      <c r="H25" s="6">
        <v>5.8799999999999998E-2</v>
      </c>
      <c r="I25" s="4">
        <f t="shared" si="7"/>
        <v>12861.72208</v>
      </c>
    </row>
    <row r="26" spans="1:9">
      <c r="A26" s="1" t="s">
        <v>6</v>
      </c>
      <c r="B26" s="4">
        <v>0</v>
      </c>
      <c r="C26" s="4">
        <v>0</v>
      </c>
      <c r="D26" s="6">
        <v>0.2064</v>
      </c>
      <c r="E26" s="4">
        <f t="shared" si="8"/>
        <v>45147.234239999998</v>
      </c>
      <c r="F26" s="4">
        <v>13.44</v>
      </c>
      <c r="G26" s="4">
        <v>12118.96</v>
      </c>
      <c r="H26" s="6">
        <v>5.8799999999999998E-2</v>
      </c>
      <c r="I26" s="4">
        <f>H26*205240*1.18</f>
        <v>14240.372159999999</v>
      </c>
    </row>
    <row r="27" spans="1:9">
      <c r="A27" s="1" t="s">
        <v>7</v>
      </c>
      <c r="B27" s="4">
        <v>0</v>
      </c>
      <c r="C27" s="4">
        <v>0</v>
      </c>
      <c r="D27" s="6">
        <v>0.2064</v>
      </c>
      <c r="E27" s="4">
        <f>D27*205240*1.18+0.01</f>
        <v>49986.622479999998</v>
      </c>
      <c r="F27" s="4">
        <v>15.12</v>
      </c>
      <c r="G27" s="4">
        <v>13633.84</v>
      </c>
      <c r="H27" s="6">
        <v>5.8799999999999998E-2</v>
      </c>
      <c r="I27" s="4">
        <f t="shared" ref="I27:I32" si="9">H27*205240*1.18</f>
        <v>14240.372159999999</v>
      </c>
    </row>
    <row r="28" spans="1:9">
      <c r="A28" s="1" t="s">
        <v>8</v>
      </c>
      <c r="B28" s="4">
        <v>0</v>
      </c>
      <c r="C28" s="4">
        <v>0</v>
      </c>
      <c r="D28" s="6">
        <v>0.2064</v>
      </c>
      <c r="E28" s="4">
        <f t="shared" ref="E28:E32" si="10">D28*205240*1.18+0.01</f>
        <v>49986.622479999998</v>
      </c>
      <c r="F28" s="4">
        <v>7.85</v>
      </c>
      <c r="G28" s="4">
        <f>F28*764.16*1.18+0.01</f>
        <v>7078.4240799999989</v>
      </c>
      <c r="H28" s="6">
        <v>5.8799999999999998E-2</v>
      </c>
      <c r="I28" s="4">
        <f>H28*205240*1.18+0.01</f>
        <v>14240.382159999999</v>
      </c>
    </row>
    <row r="29" spans="1:9">
      <c r="A29" s="1" t="s">
        <v>9</v>
      </c>
      <c r="B29" s="4">
        <v>0</v>
      </c>
      <c r="C29" s="4">
        <v>0</v>
      </c>
      <c r="D29" s="6">
        <v>0.2064</v>
      </c>
      <c r="E29" s="4">
        <f t="shared" si="10"/>
        <v>49986.622479999998</v>
      </c>
      <c r="F29" s="4">
        <v>16.309999999999999</v>
      </c>
      <c r="G29" s="4">
        <f>F29*764.16*1.18</f>
        <v>14706.870527999998</v>
      </c>
      <c r="H29" s="6">
        <v>5.8799999999999998E-2</v>
      </c>
      <c r="I29" s="4">
        <f t="shared" si="9"/>
        <v>14240.372159999999</v>
      </c>
    </row>
    <row r="30" spans="1:9">
      <c r="A30" s="1" t="s">
        <v>10</v>
      </c>
      <c r="B30" s="4">
        <v>66.31</v>
      </c>
      <c r="C30" s="4">
        <v>59792.31</v>
      </c>
      <c r="D30" s="6">
        <v>0.2064</v>
      </c>
      <c r="E30" s="4">
        <f t="shared" si="10"/>
        <v>49986.622479999998</v>
      </c>
      <c r="F30" s="4">
        <v>17.34</v>
      </c>
      <c r="G30" s="4">
        <f>F30*764.16*1.18-0.01</f>
        <v>15635.620591999997</v>
      </c>
      <c r="H30" s="6">
        <v>5.8799999999999998E-2</v>
      </c>
      <c r="I30" s="4">
        <f t="shared" si="9"/>
        <v>14240.372159999999</v>
      </c>
    </row>
    <row r="31" spans="1:9">
      <c r="A31" s="1" t="s">
        <v>11</v>
      </c>
      <c r="B31" s="4">
        <v>50.92</v>
      </c>
      <c r="C31" s="4">
        <v>45915.01</v>
      </c>
      <c r="D31" s="6">
        <v>0.2064</v>
      </c>
      <c r="E31" s="4">
        <f t="shared" si="10"/>
        <v>49986.622479999998</v>
      </c>
      <c r="F31" s="4">
        <v>17.48</v>
      </c>
      <c r="G31" s="4">
        <f>F31*764.16*1.18+0.01</f>
        <v>15761.879823999998</v>
      </c>
      <c r="H31" s="6">
        <v>5.8799999999999998E-2</v>
      </c>
      <c r="I31" s="4">
        <f t="shared" si="9"/>
        <v>14240.372159999999</v>
      </c>
    </row>
    <row r="32" spans="1:9">
      <c r="A32" s="1" t="s">
        <v>12</v>
      </c>
      <c r="B32" s="4">
        <v>78.47</v>
      </c>
      <c r="C32" s="4">
        <v>70757.09</v>
      </c>
      <c r="D32" s="6">
        <v>0.2064</v>
      </c>
      <c r="E32" s="4">
        <f t="shared" si="10"/>
        <v>49986.622479999998</v>
      </c>
      <c r="F32" s="4">
        <v>22.73</v>
      </c>
      <c r="G32" s="4">
        <f>F32*764.16*1.18+0.01</f>
        <v>20495.851024</v>
      </c>
      <c r="H32" s="6">
        <v>5.8799999999999998E-2</v>
      </c>
      <c r="I32" s="4">
        <f t="shared" si="9"/>
        <v>14240.372159999999</v>
      </c>
    </row>
    <row r="33" spans="1:9">
      <c r="A33" s="2" t="s">
        <v>17</v>
      </c>
      <c r="B33" s="5">
        <f>SUM(B21:B32)</f>
        <v>395.11</v>
      </c>
      <c r="C33" s="5">
        <f t="shared" ref="C33" si="11">SUM(C21:C32)</f>
        <v>356274.17000000004</v>
      </c>
      <c r="D33" s="7">
        <f t="shared" ref="D33" si="12">SUM(D21:D32)</f>
        <v>2.5593999999999997</v>
      </c>
      <c r="E33" s="5">
        <f t="shared" ref="E33" si="13">SUM(E21:E32)</f>
        <v>588870.77348000009</v>
      </c>
      <c r="F33" s="5">
        <f t="shared" ref="F33" si="14">SUM(F21:F32)</f>
        <v>200.03999999999996</v>
      </c>
      <c r="G33" s="5">
        <f t="shared" ref="G33" si="15">SUM(G21:G32)</f>
        <v>192591.20604799999</v>
      </c>
      <c r="H33" s="7">
        <f>SUM(H21:H32)</f>
        <v>0.70559999999999989</v>
      </c>
      <c r="I33" s="5">
        <f t="shared" ref="I33" si="16">SUM(I21:I32)</f>
        <v>163991.21551999997</v>
      </c>
    </row>
    <row r="36" spans="1:9">
      <c r="A36" s="8">
        <v>2015</v>
      </c>
      <c r="B36" s="9"/>
      <c r="C36" s="9"/>
      <c r="D36" s="9"/>
      <c r="E36" s="9"/>
      <c r="F36" s="9"/>
      <c r="G36" s="9"/>
      <c r="H36" s="9"/>
      <c r="I36" s="10"/>
    </row>
    <row r="37" spans="1:9" ht="43.2">
      <c r="A37" s="2" t="s">
        <v>0</v>
      </c>
      <c r="B37" s="3" t="s">
        <v>13</v>
      </c>
      <c r="C37" s="3" t="s">
        <v>19</v>
      </c>
      <c r="D37" s="3" t="s">
        <v>14</v>
      </c>
      <c r="E37" s="3" t="s">
        <v>19</v>
      </c>
      <c r="F37" s="3" t="s">
        <v>16</v>
      </c>
      <c r="G37" s="3" t="s">
        <v>19</v>
      </c>
      <c r="H37" s="3" t="s">
        <v>15</v>
      </c>
      <c r="I37" s="3" t="s">
        <v>19</v>
      </c>
    </row>
    <row r="38" spans="1:9">
      <c r="A38" s="1" t="s">
        <v>1</v>
      </c>
      <c r="B38" s="4">
        <v>54.25</v>
      </c>
      <c r="C38" s="4">
        <v>48917.7</v>
      </c>
      <c r="D38" s="6">
        <v>0.2064</v>
      </c>
      <c r="E38" s="4">
        <f t="shared" ref="E38:E43" si="17">D38*205240*1.18+0.01</f>
        <v>49986.622479999998</v>
      </c>
      <c r="F38" s="4">
        <v>18.02</v>
      </c>
      <c r="G38" s="4">
        <v>16248.79</v>
      </c>
      <c r="H38" s="6">
        <v>5.8799999999999998E-2</v>
      </c>
      <c r="I38" s="4">
        <f t="shared" ref="I38:I43" si="18">H38*205240*1.18</f>
        <v>14240.372159999999</v>
      </c>
    </row>
    <row r="39" spans="1:9">
      <c r="A39" s="1" t="s">
        <v>2</v>
      </c>
      <c r="B39" s="4">
        <v>62.07</v>
      </c>
      <c r="C39" s="4">
        <v>55969.07</v>
      </c>
      <c r="D39" s="6">
        <v>0.2064</v>
      </c>
      <c r="E39" s="4">
        <f t="shared" si="17"/>
        <v>49986.622479999998</v>
      </c>
      <c r="F39" s="4">
        <v>18.95</v>
      </c>
      <c r="G39" s="4">
        <v>17087.38</v>
      </c>
      <c r="H39" s="6">
        <v>5.8799999999999998E-2</v>
      </c>
      <c r="I39" s="4">
        <f t="shared" si="18"/>
        <v>14240.372159999999</v>
      </c>
    </row>
    <row r="40" spans="1:9">
      <c r="A40" s="1" t="s">
        <v>3</v>
      </c>
      <c r="B40" s="4">
        <v>46.32</v>
      </c>
      <c r="C40" s="4">
        <v>41767.15</v>
      </c>
      <c r="D40" s="6">
        <v>0.2064</v>
      </c>
      <c r="E40" s="4">
        <f t="shared" si="17"/>
        <v>49986.622479999998</v>
      </c>
      <c r="F40" s="4">
        <v>17.190000000000001</v>
      </c>
      <c r="G40" s="4">
        <v>15500.37</v>
      </c>
      <c r="H40" s="6">
        <v>5.8799999999999998E-2</v>
      </c>
      <c r="I40" s="4">
        <f t="shared" si="18"/>
        <v>14240.372159999999</v>
      </c>
    </row>
    <row r="41" spans="1:9">
      <c r="A41" s="1" t="s">
        <v>4</v>
      </c>
      <c r="B41" s="4">
        <v>48.34</v>
      </c>
      <c r="C41" s="4">
        <v>43588.6</v>
      </c>
      <c r="D41" s="6">
        <v>0.2064</v>
      </c>
      <c r="E41" s="4">
        <f t="shared" si="17"/>
        <v>49986.622479999998</v>
      </c>
      <c r="F41" s="4">
        <v>24.61</v>
      </c>
      <c r="G41" s="4">
        <v>22191.06</v>
      </c>
      <c r="H41" s="6">
        <v>5.8799999999999998E-2</v>
      </c>
      <c r="I41" s="4">
        <f t="shared" si="18"/>
        <v>14240.372159999999</v>
      </c>
    </row>
    <row r="42" spans="1:9">
      <c r="A42" s="1" t="s">
        <v>5</v>
      </c>
      <c r="B42" s="4">
        <v>0</v>
      </c>
      <c r="C42" s="4">
        <v>0</v>
      </c>
      <c r="D42" s="6">
        <v>0.2064</v>
      </c>
      <c r="E42" s="4">
        <f t="shared" si="17"/>
        <v>49986.622479999998</v>
      </c>
      <c r="F42" s="4">
        <v>13.97</v>
      </c>
      <c r="G42" s="4">
        <v>12596.88</v>
      </c>
      <c r="H42" s="6">
        <v>5.8799999999999998E-2</v>
      </c>
      <c r="I42" s="4">
        <f>H42*205240*1.18+0.01</f>
        <v>14240.382159999999</v>
      </c>
    </row>
    <row r="43" spans="1:9">
      <c r="A43" s="1" t="s">
        <v>6</v>
      </c>
      <c r="B43" s="4">
        <v>0</v>
      </c>
      <c r="C43" s="4">
        <v>0</v>
      </c>
      <c r="D43" s="6">
        <v>0.2064</v>
      </c>
      <c r="E43" s="4">
        <f t="shared" si="17"/>
        <v>49986.622479999998</v>
      </c>
      <c r="F43" s="4">
        <v>15.53</v>
      </c>
      <c r="G43" s="4">
        <v>14003.53</v>
      </c>
      <c r="H43" s="6">
        <v>5.8799999999999998E-2</v>
      </c>
      <c r="I43" s="4">
        <f t="shared" si="18"/>
        <v>14240.372159999999</v>
      </c>
    </row>
    <row r="44" spans="1:9">
      <c r="A44" s="1" t="s">
        <v>7</v>
      </c>
      <c r="B44" s="4">
        <v>0</v>
      </c>
      <c r="C44" s="4">
        <v>0</v>
      </c>
      <c r="D44" s="6">
        <v>0.2064</v>
      </c>
      <c r="E44" s="4">
        <f>D44*233680*1.18</f>
        <v>56913.231359999998</v>
      </c>
      <c r="F44" s="4">
        <v>13.27</v>
      </c>
      <c r="G44" s="4">
        <v>12830.82</v>
      </c>
      <c r="H44" s="6">
        <v>5.8799999999999998E-2</v>
      </c>
      <c r="I44" s="4">
        <f>H44*233680*1.18+0.01</f>
        <v>16213.663119999999</v>
      </c>
    </row>
    <row r="45" spans="1:9">
      <c r="A45" s="1" t="s">
        <v>8</v>
      </c>
      <c r="B45" s="4">
        <v>0</v>
      </c>
      <c r="C45" s="4">
        <v>0</v>
      </c>
      <c r="D45" s="6">
        <v>0.2064</v>
      </c>
      <c r="E45" s="4">
        <f t="shared" ref="E45:E49" si="19">D45*233680*1.18</f>
        <v>56913.231359999998</v>
      </c>
      <c r="F45" s="4">
        <v>10.15</v>
      </c>
      <c r="G45" s="4">
        <v>9814.08</v>
      </c>
      <c r="H45" s="6">
        <v>5.8799999999999998E-2</v>
      </c>
      <c r="I45" s="4">
        <f>H45*233680*1.18</f>
        <v>16213.653119999999</v>
      </c>
    </row>
    <row r="46" spans="1:9">
      <c r="A46" s="1" t="s">
        <v>9</v>
      </c>
      <c r="B46" s="4">
        <v>0</v>
      </c>
      <c r="C46" s="4">
        <v>0</v>
      </c>
      <c r="D46" s="6">
        <v>0.2064</v>
      </c>
      <c r="E46" s="4">
        <f t="shared" si="19"/>
        <v>56913.231359999998</v>
      </c>
      <c r="F46" s="4">
        <v>17.649999999999999</v>
      </c>
      <c r="G46" s="4">
        <v>17065.86</v>
      </c>
      <c r="H46" s="6">
        <v>5.8799999999999998E-2</v>
      </c>
      <c r="I46" s="4">
        <f>H46*233680*1.18</f>
        <v>16213.653119999999</v>
      </c>
    </row>
    <row r="47" spans="1:9">
      <c r="A47" s="1" t="s">
        <v>10</v>
      </c>
      <c r="B47" s="4">
        <v>29.65</v>
      </c>
      <c r="C47" s="4">
        <v>28668.7</v>
      </c>
      <c r="D47" s="6">
        <v>0.2064</v>
      </c>
      <c r="E47" s="4">
        <f t="shared" si="19"/>
        <v>56913.231359999998</v>
      </c>
      <c r="F47" s="4">
        <v>18.510000000000002</v>
      </c>
      <c r="G47" s="4">
        <v>17897.39</v>
      </c>
      <c r="H47" s="6">
        <v>5.8799999999999998E-2</v>
      </c>
      <c r="I47" s="4">
        <f>H47*233680*1.18</f>
        <v>16213.653119999999</v>
      </c>
    </row>
    <row r="48" spans="1:9">
      <c r="A48" s="1" t="s">
        <v>11</v>
      </c>
      <c r="B48" s="4">
        <v>52.28</v>
      </c>
      <c r="C48" s="4">
        <v>50549.73</v>
      </c>
      <c r="D48" s="6">
        <v>0.2064</v>
      </c>
      <c r="E48" s="4">
        <f t="shared" si="19"/>
        <v>56913.231359999998</v>
      </c>
      <c r="F48" s="4">
        <v>22.55</v>
      </c>
      <c r="G48" s="4">
        <v>21803.69</v>
      </c>
      <c r="H48" s="6">
        <v>5.8799999999999998E-2</v>
      </c>
      <c r="I48" s="4">
        <f>H48*233680*1.18</f>
        <v>16213.653119999999</v>
      </c>
    </row>
    <row r="49" spans="1:9">
      <c r="A49" s="1" t="s">
        <v>12</v>
      </c>
      <c r="B49" s="4">
        <v>61.17</v>
      </c>
      <c r="C49" s="4">
        <v>59145.51</v>
      </c>
      <c r="D49" s="6">
        <v>0.2064</v>
      </c>
      <c r="E49" s="4">
        <f t="shared" si="19"/>
        <v>56913.231359999998</v>
      </c>
      <c r="F49" s="4">
        <v>21.28</v>
      </c>
      <c r="G49" s="4">
        <v>20575.71</v>
      </c>
      <c r="H49" s="6">
        <v>5.8799999999999998E-2</v>
      </c>
      <c r="I49" s="4">
        <f>H49*233680*1.18</f>
        <v>16213.653119999999</v>
      </c>
    </row>
    <row r="50" spans="1:9">
      <c r="A50" s="2" t="s">
        <v>17</v>
      </c>
      <c r="B50" s="5">
        <f>SUM(B38:B49)</f>
        <v>354.08</v>
      </c>
      <c r="C50" s="5">
        <f t="shared" ref="C50" si="20">SUM(C38:C49)</f>
        <v>328606.46000000002</v>
      </c>
      <c r="D50" s="7">
        <f t="shared" ref="D50" si="21">SUM(D38:D49)</f>
        <v>2.4767999999999994</v>
      </c>
      <c r="E50" s="5">
        <f t="shared" ref="E50" si="22">SUM(E38:E49)</f>
        <v>641399.12303999986</v>
      </c>
      <c r="F50" s="5">
        <f t="shared" ref="F50" si="23">SUM(F38:F49)</f>
        <v>211.68</v>
      </c>
      <c r="G50" s="5">
        <f t="shared" ref="G50" si="24">SUM(G38:G49)</f>
        <v>197615.56000000003</v>
      </c>
      <c r="H50" s="7">
        <f>SUM(H38:H49)</f>
        <v>0.70559999999999989</v>
      </c>
      <c r="I50" s="5">
        <f t="shared" ref="I50" si="25">SUM(I38:I49)</f>
        <v>182724.17168</v>
      </c>
    </row>
    <row r="57" spans="1:9">
      <c r="B57" t="s">
        <v>20</v>
      </c>
      <c r="C57" t="s">
        <v>21</v>
      </c>
      <c r="D57" t="s">
        <v>22</v>
      </c>
    </row>
  </sheetData>
  <mergeCells count="4">
    <mergeCell ref="A36:I36"/>
    <mergeCell ref="A1:I1"/>
    <mergeCell ref="A19:I19"/>
    <mergeCell ref="A3:I3"/>
  </mergeCells>
  <pageMargins left="0.70866141732283472" right="0.31496062992125984" top="0.35433070866141736" bottom="0.15748031496062992" header="0.31496062992125984" footer="0.31496062992125984"/>
  <pageSetup paperSize="9" scale="9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2016-10-05T08:55:14Z</dcterms:modified>
</cp:coreProperties>
</file>