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50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Лист1!$A$1:$O$52</definedName>
  </definedNames>
  <calcPr calcId="125725"/>
</workbook>
</file>

<file path=xl/calcChain.xml><?xml version="1.0" encoding="utf-8"?>
<calcChain xmlns="http://schemas.openxmlformats.org/spreadsheetml/2006/main">
  <c r="G43" i="1"/>
  <c r="E45"/>
  <c r="Q52"/>
  <c r="Q49"/>
  <c r="E44"/>
  <c r="E43"/>
  <c r="E37" l="1"/>
  <c r="G24"/>
  <c r="H22"/>
  <c r="B30"/>
  <c r="B40" l="1"/>
  <c r="N49"/>
  <c r="K52" s="1"/>
  <c r="K49"/>
  <c r="F22"/>
  <c r="B32" l="1"/>
  <c r="B41" s="1"/>
</calcChain>
</file>

<file path=xl/sharedStrings.xml><?xml version="1.0" encoding="utf-8"?>
<sst xmlns="http://schemas.openxmlformats.org/spreadsheetml/2006/main" count="139" uniqueCount="115">
  <si>
    <t>Расчет по ремонту</t>
  </si>
  <si>
    <t>дата</t>
  </si>
  <si>
    <t>сумма</t>
  </si>
  <si>
    <t>Дата</t>
  </si>
  <si>
    <t>назначение</t>
  </si>
  <si>
    <t>штробы под сплиты</t>
  </si>
  <si>
    <t>смеси строительные</t>
  </si>
  <si>
    <t>клей</t>
  </si>
  <si>
    <t>мешки</t>
  </si>
  <si>
    <t>фитинги на полотенчик</t>
  </si>
  <si>
    <t>кабель</t>
  </si>
  <si>
    <t>тумбочка с раковиной в ванную</t>
  </si>
  <si>
    <t>плинтуса</t>
  </si>
  <si>
    <t>на сантехнику расходники</t>
  </si>
  <si>
    <t>зеркало</t>
  </si>
  <si>
    <t>затирка квадрат</t>
  </si>
  <si>
    <t>плитка квадрат</t>
  </si>
  <si>
    <t>приблуды на полотенцесушитель</t>
  </si>
  <si>
    <t>клей, перчатки, расходники</t>
  </si>
  <si>
    <t>доставка дверей</t>
  </si>
  <si>
    <t>доставка ванны и зеркала</t>
  </si>
  <si>
    <t>доставка плитки</t>
  </si>
  <si>
    <t>потолки натяжные</t>
  </si>
  <si>
    <t>слесарь взятка</t>
  </si>
  <si>
    <t>термокольца на сафиты</t>
  </si>
  <si>
    <t>доставка тумбы и раковины</t>
  </si>
  <si>
    <t xml:space="preserve">антенна спутник </t>
  </si>
  <si>
    <t>приблуды для ванной</t>
  </si>
  <si>
    <t>балкон плинтус, пена и т.д.</t>
  </si>
  <si>
    <t>итого</t>
  </si>
  <si>
    <t>нождачка</t>
  </si>
  <si>
    <t>расходники</t>
  </si>
  <si>
    <t>штукатурка</t>
  </si>
  <si>
    <t>такси до леруа</t>
  </si>
  <si>
    <t>монтажная пена</t>
  </si>
  <si>
    <t>профиль потолочный, направляющий</t>
  </si>
  <si>
    <t>суперклей,заглушка</t>
  </si>
  <si>
    <t>клей на доборы</t>
  </si>
  <si>
    <t>изолента</t>
  </si>
  <si>
    <t>минвата</t>
  </si>
  <si>
    <t>под электрику</t>
  </si>
  <si>
    <t>буры+мешки</t>
  </si>
  <si>
    <t>перфоуголок</t>
  </si>
  <si>
    <t>штукатурка кнауф</t>
  </si>
  <si>
    <t>электрика под щиток</t>
  </si>
  <si>
    <t>потолочный профиль, направляющие</t>
  </si>
  <si>
    <t>миксер и хвостовик</t>
  </si>
  <si>
    <t>гипсокартон</t>
  </si>
  <si>
    <t>доставка</t>
  </si>
  <si>
    <t>расходники слаботочка</t>
  </si>
  <si>
    <t>Штукатурка, кабель ТВ, расходники</t>
  </si>
  <si>
    <t>заглушка внутренняя</t>
  </si>
  <si>
    <t>диски на болгарку, кабель канал, изолента</t>
  </si>
  <si>
    <t>теплые полы, теплорегуляторы</t>
  </si>
  <si>
    <t>подрозетники</t>
  </si>
  <si>
    <t>кабель слаботочка</t>
  </si>
  <si>
    <t>водонагреватель Электролюкс</t>
  </si>
  <si>
    <t>линолеум</t>
  </si>
  <si>
    <t>балкон</t>
  </si>
  <si>
    <t>Приход по Сбербанк Он-лайн</t>
  </si>
  <si>
    <t>договаривались</t>
  </si>
  <si>
    <t>допы за полы</t>
  </si>
  <si>
    <t>итого на руки</t>
  </si>
  <si>
    <t>долг за мной</t>
  </si>
  <si>
    <t>двери межкомнатные</t>
  </si>
  <si>
    <t>входная дверь</t>
  </si>
  <si>
    <t>дверь м/п+окно</t>
  </si>
  <si>
    <t>брак добор</t>
  </si>
  <si>
    <t>плинтуса на ванную и сантехника</t>
  </si>
  <si>
    <t>скотч малярный</t>
  </si>
  <si>
    <t>???</t>
  </si>
  <si>
    <t>герметик, мешки</t>
  </si>
  <si>
    <t>подоконник</t>
  </si>
  <si>
    <t>гвозди финишние</t>
  </si>
  <si>
    <t>кондиционеры установка</t>
  </si>
  <si>
    <t>Приход по моим записям</t>
  </si>
  <si>
    <t>плита</t>
  </si>
  <si>
    <t>премия</t>
  </si>
  <si>
    <t>получено на 18.11.2017</t>
  </si>
  <si>
    <t>Распродажа с хаты в расчетах не учитывается (кроме линолеума)</t>
  </si>
  <si>
    <t>зарплата</t>
  </si>
  <si>
    <t>Расход Слава</t>
  </si>
  <si>
    <t>плитка в ванную</t>
  </si>
  <si>
    <t>полотенчик</t>
  </si>
  <si>
    <t>межкомнатные двери с доборами и ручками</t>
  </si>
  <si>
    <t>смеситель в ванную</t>
  </si>
  <si>
    <t>ламинат, светильники на потолок, обои</t>
  </si>
  <si>
    <t>материалы</t>
  </si>
  <si>
    <t>доставка кондеев</t>
  </si>
  <si>
    <t>кирпичики, карниз</t>
  </si>
  <si>
    <t>смеситель на раковину</t>
  </si>
  <si>
    <t>веницианка</t>
  </si>
  <si>
    <t>унитаз</t>
  </si>
  <si>
    <t>кондеи</t>
  </si>
  <si>
    <t>подголовник на ванную, моющие и чистящие стредства для уборки квартиры</t>
  </si>
  <si>
    <t>ИТОГО потратил я со своей карты</t>
  </si>
  <si>
    <t>Потрачено на ремонт квартиры</t>
  </si>
  <si>
    <t>ИТОГО
 ушло на квартиру</t>
  </si>
  <si>
    <t>Всего потрачено по чекам Славы</t>
  </si>
  <si>
    <t>ИТОГО зарплата Слава</t>
  </si>
  <si>
    <t>кирпичики декоративные на балкон, смесь, доставка</t>
  </si>
  <si>
    <t>светильники точечные в ванную</t>
  </si>
  <si>
    <t>Легранды (докупка)</t>
  </si>
  <si>
    <t>легранды (розетки и т.д.)</t>
  </si>
  <si>
    <t>ванная (джакузи)</t>
  </si>
  <si>
    <t>Расход Слава (материалы)</t>
  </si>
  <si>
    <t>Расход Я (материалы)</t>
  </si>
  <si>
    <t>замена моторчика на горизонтальную жалюзи на кондее</t>
  </si>
  <si>
    <t>я потратил со своей карты (материалы)</t>
  </si>
  <si>
    <t>разработка дизайн- проекта</t>
  </si>
  <si>
    <t>сифон на раковину, обои на балкон, лента малярная, лючок</t>
  </si>
  <si>
    <t>окна на балкон с установкой</t>
  </si>
  <si>
    <t>половая плитка в коридор, кухня, балкон и фартук</t>
  </si>
  <si>
    <t>установка двери в кандейку (на лестничной площадке)</t>
  </si>
  <si>
    <t>на материалы ушло Слава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</si>
</sst>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/>
    <xf numFmtId="44" fontId="1" fillId="0" borderId="1" xfId="0" applyNumberFormat="1" applyFont="1" applyBorder="1"/>
    <xf numFmtId="14" fontId="0" fillId="2" borderId="1" xfId="0" applyNumberFormat="1" applyFill="1" applyBorder="1"/>
    <xf numFmtId="44" fontId="0" fillId="2" borderId="1" xfId="0" applyNumberFormat="1" applyFill="1" applyBorder="1"/>
    <xf numFmtId="164" fontId="0" fillId="0" borderId="1" xfId="0" applyNumberFormat="1" applyBorder="1"/>
    <xf numFmtId="164" fontId="0" fillId="0" borderId="0" xfId="0" applyNumberFormat="1"/>
    <xf numFmtId="0" fontId="0" fillId="0" borderId="4" xfId="0" applyBorder="1"/>
    <xf numFmtId="0" fontId="0" fillId="0" borderId="5" xfId="0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0" fillId="0" borderId="4" xfId="0" applyNumberFormat="1" applyBorder="1"/>
    <xf numFmtId="0" fontId="0" fillId="0" borderId="5" xfId="0" applyBorder="1" applyAlignment="1">
      <alignment wrapText="1"/>
    </xf>
    <xf numFmtId="14" fontId="0" fillId="0" borderId="4" xfId="0" applyNumberFormat="1" applyFill="1" applyBorder="1"/>
    <xf numFmtId="0" fontId="0" fillId="0" borderId="5" xfId="0" applyFill="1" applyBorder="1" applyAlignment="1">
      <alignment wrapText="1"/>
    </xf>
    <xf numFmtId="14" fontId="0" fillId="0" borderId="6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3" fillId="0" borderId="11" xfId="0" applyFont="1" applyBorder="1"/>
    <xf numFmtId="0" fontId="0" fillId="0" borderId="12" xfId="0" applyBorder="1"/>
    <xf numFmtId="0" fontId="3" fillId="0" borderId="12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14" xfId="0" applyBorder="1"/>
    <xf numFmtId="0" fontId="0" fillId="0" borderId="10" xfId="0" applyBorder="1"/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4" xfId="0" applyFont="1" applyBorder="1"/>
    <xf numFmtId="14" fontId="0" fillId="2" borderId="4" xfId="0" applyNumberFormat="1" applyFill="1" applyBorder="1"/>
    <xf numFmtId="164" fontId="0" fillId="2" borderId="5" xfId="0" applyNumberFormat="1" applyFill="1" applyBorder="1"/>
    <xf numFmtId="0" fontId="0" fillId="0" borderId="4" xfId="0" applyBorder="1" applyAlignment="1">
      <alignment wrapText="1"/>
    </xf>
    <xf numFmtId="0" fontId="0" fillId="0" borderId="6" xfId="0" applyFill="1" applyBorder="1"/>
    <xf numFmtId="0" fontId="0" fillId="0" borderId="8" xfId="0" applyFill="1" applyBorder="1"/>
    <xf numFmtId="0" fontId="1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/>
    <xf numFmtId="164" fontId="2" fillId="0" borderId="1" xfId="0" applyNumberFormat="1" applyFont="1" applyBorder="1"/>
    <xf numFmtId="0" fontId="0" fillId="0" borderId="1" xfId="0" applyFill="1" applyBorder="1"/>
    <xf numFmtId="14" fontId="0" fillId="2" borderId="16" xfId="0" applyNumberFormat="1" applyFill="1" applyBorder="1"/>
    <xf numFmtId="0" fontId="0" fillId="2" borderId="13" xfId="0" applyFill="1" applyBorder="1"/>
    <xf numFmtId="0" fontId="0" fillId="2" borderId="5" xfId="0" applyFill="1" applyBorder="1"/>
    <xf numFmtId="164" fontId="2" fillId="4" borderId="5" xfId="0" applyNumberFormat="1" applyFont="1" applyFill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4" fontId="0" fillId="2" borderId="5" xfId="0" applyNumberFormat="1" applyFill="1" applyBorder="1"/>
    <xf numFmtId="44" fontId="0" fillId="0" borderId="5" xfId="0" applyNumberFormat="1" applyBorder="1"/>
    <xf numFmtId="0" fontId="1" fillId="0" borderId="4" xfId="0" applyFont="1" applyBorder="1"/>
    <xf numFmtId="44" fontId="1" fillId="0" borderId="5" xfId="0" applyNumberFormat="1" applyFont="1" applyBorder="1"/>
    <xf numFmtId="0" fontId="0" fillId="0" borderId="20" xfId="0" applyBorder="1"/>
    <xf numFmtId="44" fontId="0" fillId="0" borderId="0" xfId="0" applyNumberFormat="1" applyBorder="1"/>
    <xf numFmtId="0" fontId="0" fillId="0" borderId="21" xfId="0" applyBorder="1"/>
    <xf numFmtId="0" fontId="0" fillId="0" borderId="22" xfId="0" applyBorder="1"/>
    <xf numFmtId="44" fontId="2" fillId="0" borderId="23" xfId="0" applyNumberFormat="1" applyFont="1" applyBorder="1"/>
    <xf numFmtId="164" fontId="2" fillId="4" borderId="8" xfId="0" applyNumberFormat="1" applyFont="1" applyFill="1" applyBorder="1"/>
    <xf numFmtId="0" fontId="0" fillId="0" borderId="24" xfId="0" applyBorder="1"/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wrapText="1"/>
    </xf>
    <xf numFmtId="164" fontId="0" fillId="0" borderId="5" xfId="0" applyNumberFormat="1" applyBorder="1"/>
    <xf numFmtId="0" fontId="0" fillId="0" borderId="6" xfId="0" applyBorder="1"/>
    <xf numFmtId="164" fontId="6" fillId="0" borderId="27" xfId="0" applyNumberFormat="1" applyFont="1" applyBorder="1" applyAlignment="1">
      <alignment horizontal="center"/>
    </xf>
    <xf numFmtId="0" fontId="2" fillId="5" borderId="16" xfId="0" applyFont="1" applyFill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0" fillId="0" borderId="8" xfId="0" applyNumberFormat="1" applyBorder="1"/>
    <xf numFmtId="0" fontId="0" fillId="0" borderId="8" xfId="0" applyBorder="1" applyAlignment="1">
      <alignment wrapText="1"/>
    </xf>
    <xf numFmtId="0" fontId="7" fillId="0" borderId="17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97"/>
  <sheetViews>
    <sheetView tabSelected="1" topLeftCell="A10" zoomScale="70" zoomScaleNormal="70" workbookViewId="0">
      <selection activeCell="D44" sqref="D44"/>
    </sheetView>
  </sheetViews>
  <sheetFormatPr defaultRowHeight="15"/>
  <cols>
    <col min="1" max="1" width="15.85546875" customWidth="1"/>
    <col min="2" max="2" width="18.5703125" customWidth="1"/>
    <col min="3" max="3" width="11" bestFit="1" customWidth="1"/>
    <col min="4" max="4" width="18" bestFit="1" customWidth="1"/>
    <col min="5" max="5" width="16.5703125" customWidth="1"/>
    <col min="6" max="6" width="15.5703125" customWidth="1"/>
    <col min="7" max="7" width="22.5703125" customWidth="1"/>
    <col min="8" max="8" width="13.5703125" bestFit="1" customWidth="1"/>
    <col min="10" max="10" width="16" customWidth="1"/>
    <col min="11" max="11" width="16" style="83" customWidth="1"/>
    <col min="12" max="12" width="23.140625" customWidth="1"/>
    <col min="13" max="13" width="17.5703125" style="1" customWidth="1"/>
    <col min="14" max="14" width="20" style="1" customWidth="1"/>
    <col min="15" max="15" width="35.42578125" style="1" customWidth="1"/>
    <col min="16" max="16" width="17.5703125" style="1" customWidth="1"/>
    <col min="17" max="17" width="20" style="90" customWidth="1"/>
    <col min="18" max="18" width="35.42578125" style="1" customWidth="1"/>
  </cols>
  <sheetData>
    <row r="2" spans="1:18" ht="28.5">
      <c r="E2" s="102" t="s">
        <v>0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</row>
    <row r="3" spans="1:18" ht="15.75" thickBot="1"/>
    <row r="4" spans="1:18" ht="16.5" thickBot="1">
      <c r="A4" s="105" t="s">
        <v>59</v>
      </c>
      <c r="B4" s="106"/>
      <c r="E4" s="109" t="s">
        <v>75</v>
      </c>
      <c r="F4" s="110"/>
      <c r="G4" s="110"/>
      <c r="H4" s="111"/>
      <c r="J4" s="112" t="s">
        <v>81</v>
      </c>
      <c r="K4" s="98"/>
      <c r="L4" s="113"/>
      <c r="M4" s="112" t="s">
        <v>105</v>
      </c>
      <c r="N4" s="98"/>
      <c r="O4" s="98"/>
      <c r="P4" s="98" t="s">
        <v>106</v>
      </c>
      <c r="Q4" s="98"/>
      <c r="R4" s="99"/>
    </row>
    <row r="5" spans="1:18" ht="18.75">
      <c r="A5" s="40" t="s">
        <v>1</v>
      </c>
      <c r="B5" s="41" t="s">
        <v>2</v>
      </c>
      <c r="E5" s="57" t="s">
        <v>1</v>
      </c>
      <c r="F5" s="6" t="s">
        <v>2</v>
      </c>
      <c r="G5" s="6" t="s">
        <v>1</v>
      </c>
      <c r="H5" s="58" t="s">
        <v>2</v>
      </c>
      <c r="J5" s="15" t="s">
        <v>3</v>
      </c>
      <c r="K5" s="84" t="s">
        <v>2</v>
      </c>
      <c r="L5" s="16" t="s">
        <v>4</v>
      </c>
      <c r="M5" s="35" t="s">
        <v>3</v>
      </c>
      <c r="N5" s="36" t="s">
        <v>2</v>
      </c>
      <c r="O5" s="16" t="s">
        <v>4</v>
      </c>
      <c r="P5" s="35" t="s">
        <v>3</v>
      </c>
      <c r="Q5" s="91" t="s">
        <v>2</v>
      </c>
      <c r="R5" s="16" t="s">
        <v>4</v>
      </c>
    </row>
    <row r="6" spans="1:18">
      <c r="A6" s="43">
        <v>42958</v>
      </c>
      <c r="B6" s="44">
        <v>100</v>
      </c>
      <c r="E6" s="43">
        <v>42958</v>
      </c>
      <c r="F6" s="10">
        <v>50000</v>
      </c>
      <c r="G6" s="9">
        <v>42969</v>
      </c>
      <c r="H6" s="59">
        <v>5000</v>
      </c>
      <c r="J6" s="13"/>
      <c r="K6" s="85">
        <v>15000</v>
      </c>
      <c r="L6" s="14" t="s">
        <v>5</v>
      </c>
      <c r="M6" s="26">
        <v>42977</v>
      </c>
      <c r="N6" s="22">
        <v>567</v>
      </c>
      <c r="O6" s="24" t="s">
        <v>39</v>
      </c>
      <c r="P6" s="26"/>
      <c r="Q6" s="85">
        <v>38631.68</v>
      </c>
      <c r="R6" s="24" t="s">
        <v>82</v>
      </c>
    </row>
    <row r="7" spans="1:18">
      <c r="A7" s="43">
        <v>42958</v>
      </c>
      <c r="B7" s="44">
        <v>49900</v>
      </c>
      <c r="E7" s="43">
        <v>42970</v>
      </c>
      <c r="F7" s="10">
        <v>10000</v>
      </c>
      <c r="G7" s="9">
        <v>42973</v>
      </c>
      <c r="H7" s="59">
        <v>50000</v>
      </c>
      <c r="J7" s="17">
        <v>42998</v>
      </c>
      <c r="K7" s="85">
        <v>918</v>
      </c>
      <c r="L7" s="14" t="s">
        <v>6</v>
      </c>
      <c r="M7" s="26">
        <v>42976</v>
      </c>
      <c r="N7" s="22">
        <v>4386</v>
      </c>
      <c r="O7" s="24" t="s">
        <v>40</v>
      </c>
      <c r="P7" s="26">
        <v>43001</v>
      </c>
      <c r="Q7" s="85">
        <v>6391</v>
      </c>
      <c r="R7" s="24" t="s">
        <v>83</v>
      </c>
    </row>
    <row r="8" spans="1:18">
      <c r="A8" s="43">
        <v>42964</v>
      </c>
      <c r="B8" s="44">
        <v>30000</v>
      </c>
      <c r="E8" s="43">
        <v>42973</v>
      </c>
      <c r="F8" s="10">
        <v>50000</v>
      </c>
      <c r="G8" s="9">
        <v>42984</v>
      </c>
      <c r="H8" s="59">
        <v>10000</v>
      </c>
      <c r="J8" s="17">
        <v>42999</v>
      </c>
      <c r="K8" s="85">
        <v>269</v>
      </c>
      <c r="L8" s="14" t="s">
        <v>7</v>
      </c>
      <c r="M8" s="26">
        <v>42970</v>
      </c>
      <c r="N8" s="22">
        <v>150</v>
      </c>
      <c r="O8" s="24" t="s">
        <v>8</v>
      </c>
      <c r="P8" s="26">
        <v>43008</v>
      </c>
      <c r="Q8" s="85">
        <v>15990</v>
      </c>
      <c r="R8" s="24" t="s">
        <v>65</v>
      </c>
    </row>
    <row r="9" spans="1:18" ht="30">
      <c r="A9" s="43">
        <v>42969</v>
      </c>
      <c r="B9" s="44">
        <v>5000</v>
      </c>
      <c r="E9" s="43">
        <v>42989</v>
      </c>
      <c r="F9" s="10">
        <v>10000</v>
      </c>
      <c r="G9" s="9">
        <v>42996</v>
      </c>
      <c r="H9" s="59">
        <v>15000</v>
      </c>
      <c r="J9" s="17">
        <v>42997</v>
      </c>
      <c r="K9" s="85">
        <v>3651</v>
      </c>
      <c r="L9" s="14" t="s">
        <v>6</v>
      </c>
      <c r="M9" s="26">
        <v>42958</v>
      </c>
      <c r="N9" s="22">
        <v>475</v>
      </c>
      <c r="O9" s="24" t="s">
        <v>41</v>
      </c>
      <c r="P9" s="26">
        <v>43008</v>
      </c>
      <c r="Q9" s="85">
        <v>11087.5</v>
      </c>
      <c r="R9" s="37" t="s">
        <v>84</v>
      </c>
    </row>
    <row r="10" spans="1:18">
      <c r="A10" s="43">
        <v>42970</v>
      </c>
      <c r="B10" s="44">
        <v>10000</v>
      </c>
      <c r="E10" s="43">
        <v>42996</v>
      </c>
      <c r="F10" s="10">
        <v>85000</v>
      </c>
      <c r="G10" s="9">
        <v>43003</v>
      </c>
      <c r="H10" s="59">
        <v>12000</v>
      </c>
      <c r="J10" s="17">
        <v>43004</v>
      </c>
      <c r="K10" s="85">
        <v>46</v>
      </c>
      <c r="L10" s="14" t="s">
        <v>8</v>
      </c>
      <c r="M10" s="26">
        <v>42972</v>
      </c>
      <c r="N10" s="22">
        <v>400</v>
      </c>
      <c r="O10" s="24" t="s">
        <v>42</v>
      </c>
      <c r="P10" s="26">
        <v>43008</v>
      </c>
      <c r="Q10" s="85">
        <v>11085</v>
      </c>
      <c r="R10" s="24" t="s">
        <v>85</v>
      </c>
    </row>
    <row r="11" spans="1:18" ht="30">
      <c r="A11" s="43">
        <v>42973</v>
      </c>
      <c r="B11" s="44">
        <v>100000</v>
      </c>
      <c r="E11" s="43">
        <v>43005</v>
      </c>
      <c r="F11" s="10">
        <v>12000</v>
      </c>
      <c r="G11" s="9">
        <v>43015</v>
      </c>
      <c r="H11" s="59">
        <v>3000</v>
      </c>
      <c r="J11" s="17">
        <v>43005</v>
      </c>
      <c r="K11" s="85">
        <v>611</v>
      </c>
      <c r="L11" s="14" t="s">
        <v>9</v>
      </c>
      <c r="M11" s="26">
        <v>42961</v>
      </c>
      <c r="N11" s="22">
        <v>150</v>
      </c>
      <c r="O11" s="24" t="s">
        <v>8</v>
      </c>
      <c r="P11" s="26"/>
      <c r="Q11" s="85">
        <v>48485</v>
      </c>
      <c r="R11" s="37" t="s">
        <v>86</v>
      </c>
    </row>
    <row r="12" spans="1:18">
      <c r="A12" s="43">
        <v>42984</v>
      </c>
      <c r="B12" s="44">
        <v>10000</v>
      </c>
      <c r="E12" s="43">
        <v>43013</v>
      </c>
      <c r="F12" s="10">
        <v>19000</v>
      </c>
      <c r="G12" s="9">
        <v>43018</v>
      </c>
      <c r="H12" s="59">
        <v>7000</v>
      </c>
      <c r="J12" s="17">
        <v>43005</v>
      </c>
      <c r="K12" s="85">
        <v>770</v>
      </c>
      <c r="L12" s="14" t="s">
        <v>10</v>
      </c>
      <c r="M12" s="26">
        <v>42993</v>
      </c>
      <c r="N12" s="22">
        <v>527</v>
      </c>
      <c r="O12" s="24" t="s">
        <v>43</v>
      </c>
      <c r="P12" s="26">
        <v>43021</v>
      </c>
      <c r="Q12" s="85">
        <v>3000</v>
      </c>
      <c r="R12" s="24" t="s">
        <v>87</v>
      </c>
    </row>
    <row r="13" spans="1:18" ht="30">
      <c r="A13" s="43">
        <v>42989</v>
      </c>
      <c r="B13" s="44">
        <v>10000</v>
      </c>
      <c r="E13" s="43">
        <v>43013</v>
      </c>
      <c r="F13" s="10">
        <v>3000</v>
      </c>
      <c r="G13" s="9">
        <v>43032</v>
      </c>
      <c r="H13" s="59">
        <v>2000</v>
      </c>
      <c r="J13" s="17">
        <v>43010</v>
      </c>
      <c r="K13" s="85">
        <v>8605</v>
      </c>
      <c r="L13" s="18" t="s">
        <v>11</v>
      </c>
      <c r="M13" s="26">
        <v>42993</v>
      </c>
      <c r="N13" s="22">
        <v>605</v>
      </c>
      <c r="O13" s="24" t="s">
        <v>44</v>
      </c>
      <c r="P13" s="26">
        <v>43023</v>
      </c>
      <c r="Q13" s="85">
        <v>2200</v>
      </c>
      <c r="R13" s="24" t="s">
        <v>88</v>
      </c>
    </row>
    <row r="14" spans="1:18">
      <c r="A14" s="43">
        <v>42996</v>
      </c>
      <c r="B14" s="44">
        <v>100000</v>
      </c>
      <c r="E14" s="43">
        <v>43015</v>
      </c>
      <c r="F14" s="10">
        <v>4800</v>
      </c>
      <c r="G14" s="9">
        <v>43033</v>
      </c>
      <c r="H14" s="59">
        <v>8000</v>
      </c>
      <c r="J14" s="17">
        <v>43010</v>
      </c>
      <c r="K14" s="85">
        <v>882</v>
      </c>
      <c r="L14" s="14" t="s">
        <v>12</v>
      </c>
      <c r="M14" s="26">
        <v>42976</v>
      </c>
      <c r="N14" s="22">
        <v>277</v>
      </c>
      <c r="O14" s="24" t="s">
        <v>45</v>
      </c>
      <c r="P14" s="26">
        <v>43029</v>
      </c>
      <c r="Q14" s="83">
        <v>1649</v>
      </c>
      <c r="R14" s="22" t="s">
        <v>89</v>
      </c>
    </row>
    <row r="15" spans="1:18" ht="30">
      <c r="A15" s="43">
        <v>43002</v>
      </c>
      <c r="B15" s="44">
        <v>4500</v>
      </c>
      <c r="E15" s="43">
        <v>43017</v>
      </c>
      <c r="F15" s="10">
        <v>1000</v>
      </c>
      <c r="G15" s="4">
        <v>43052</v>
      </c>
      <c r="H15" s="60">
        <v>5000</v>
      </c>
      <c r="J15" s="17">
        <v>43006</v>
      </c>
      <c r="K15" s="85">
        <v>6146</v>
      </c>
      <c r="L15" s="18" t="s">
        <v>13</v>
      </c>
      <c r="M15" s="26">
        <v>42968</v>
      </c>
      <c r="N15" s="22">
        <v>202</v>
      </c>
      <c r="O15" s="24" t="s">
        <v>46</v>
      </c>
      <c r="P15" s="26">
        <v>43036</v>
      </c>
      <c r="Q15" s="85">
        <v>1500</v>
      </c>
      <c r="R15" s="24" t="s">
        <v>90</v>
      </c>
    </row>
    <row r="16" spans="1:18">
      <c r="A16" s="43">
        <v>43003</v>
      </c>
      <c r="B16" s="44">
        <v>12000</v>
      </c>
      <c r="E16" s="43">
        <v>42964</v>
      </c>
      <c r="F16" s="10">
        <v>30000</v>
      </c>
      <c r="G16" s="4">
        <v>43056</v>
      </c>
      <c r="H16" s="60">
        <v>3000</v>
      </c>
      <c r="J16" s="17">
        <v>43003</v>
      </c>
      <c r="K16" s="85">
        <v>4750</v>
      </c>
      <c r="L16" s="14" t="s">
        <v>14</v>
      </c>
      <c r="M16" s="26">
        <v>42958</v>
      </c>
      <c r="N16" s="22">
        <v>45193</v>
      </c>
      <c r="O16" s="24" t="s">
        <v>47</v>
      </c>
      <c r="P16" s="26">
        <v>43036</v>
      </c>
      <c r="Q16" s="85">
        <v>7000</v>
      </c>
      <c r="R16" s="24" t="s">
        <v>91</v>
      </c>
    </row>
    <row r="17" spans="1:18">
      <c r="A17" s="43">
        <v>43005</v>
      </c>
      <c r="B17" s="44">
        <v>12000</v>
      </c>
      <c r="E17" s="43">
        <v>43033</v>
      </c>
      <c r="F17" s="10">
        <v>12000</v>
      </c>
      <c r="G17" s="4">
        <v>43057</v>
      </c>
      <c r="H17" s="60">
        <v>10666.42</v>
      </c>
      <c r="J17" s="17">
        <v>43013</v>
      </c>
      <c r="K17" s="85">
        <v>13768</v>
      </c>
      <c r="L17" s="14" t="s">
        <v>103</v>
      </c>
      <c r="M17" s="26">
        <v>42958</v>
      </c>
      <c r="N17" s="22">
        <v>1000</v>
      </c>
      <c r="O17" s="24" t="s">
        <v>48</v>
      </c>
      <c r="P17" s="26">
        <v>43036</v>
      </c>
      <c r="Q17" s="85">
        <v>5000</v>
      </c>
      <c r="R17" s="24" t="s">
        <v>92</v>
      </c>
    </row>
    <row r="18" spans="1:18">
      <c r="A18" s="43">
        <v>43012</v>
      </c>
      <c r="B18" s="44">
        <v>19000</v>
      </c>
      <c r="E18" s="43">
        <v>43050</v>
      </c>
      <c r="F18" s="10">
        <v>7000</v>
      </c>
      <c r="G18" s="3"/>
      <c r="H18" s="60"/>
      <c r="J18" s="17">
        <v>43013</v>
      </c>
      <c r="K18" s="85">
        <v>458</v>
      </c>
      <c r="L18" s="14" t="s">
        <v>15</v>
      </c>
      <c r="M18" s="26">
        <v>42969</v>
      </c>
      <c r="N18" s="22">
        <v>1310</v>
      </c>
      <c r="O18" s="24" t="s">
        <v>49</v>
      </c>
      <c r="P18" s="26">
        <v>43019</v>
      </c>
      <c r="Q18" s="85">
        <v>33380</v>
      </c>
      <c r="R18" s="24" t="s">
        <v>93</v>
      </c>
    </row>
    <row r="19" spans="1:18" ht="30">
      <c r="A19" s="43">
        <v>43013</v>
      </c>
      <c r="B19" s="44">
        <v>3000</v>
      </c>
      <c r="E19" s="43">
        <v>43051</v>
      </c>
      <c r="F19" s="10">
        <v>1000</v>
      </c>
      <c r="G19" s="3"/>
      <c r="H19" s="60"/>
      <c r="J19" s="17">
        <v>43013</v>
      </c>
      <c r="K19" s="85">
        <v>2473.77</v>
      </c>
      <c r="L19" s="14" t="s">
        <v>16</v>
      </c>
      <c r="M19" s="26">
        <v>42983</v>
      </c>
      <c r="N19" s="22">
        <v>3206</v>
      </c>
      <c r="O19" s="37" t="s">
        <v>50</v>
      </c>
      <c r="P19" s="26">
        <v>43065</v>
      </c>
      <c r="Q19" s="85">
        <v>2000</v>
      </c>
      <c r="R19" s="37" t="s">
        <v>107</v>
      </c>
    </row>
    <row r="20" spans="1:18" ht="45">
      <c r="A20" s="43">
        <v>43015</v>
      </c>
      <c r="B20" s="44">
        <v>7800</v>
      </c>
      <c r="E20" s="43">
        <v>43002</v>
      </c>
      <c r="F20" s="10">
        <v>4500</v>
      </c>
      <c r="G20" s="3"/>
      <c r="H20" s="60"/>
      <c r="J20" s="17">
        <v>43033</v>
      </c>
      <c r="K20" s="85">
        <v>1040</v>
      </c>
      <c r="L20" s="18" t="s">
        <v>17</v>
      </c>
      <c r="M20" s="26">
        <v>42986</v>
      </c>
      <c r="N20" s="22">
        <v>68</v>
      </c>
      <c r="O20" s="24" t="s">
        <v>51</v>
      </c>
      <c r="P20" s="93">
        <v>43065</v>
      </c>
      <c r="Q20" s="85">
        <v>1600</v>
      </c>
      <c r="R20" s="37" t="s">
        <v>94</v>
      </c>
    </row>
    <row r="21" spans="1:18" ht="30">
      <c r="A21" s="43">
        <v>43017</v>
      </c>
      <c r="B21" s="44">
        <v>1000</v>
      </c>
      <c r="E21" s="43">
        <v>43021</v>
      </c>
      <c r="F21" s="10">
        <v>3000</v>
      </c>
      <c r="G21" s="3"/>
      <c r="H21" s="60"/>
      <c r="J21" s="19">
        <v>43028</v>
      </c>
      <c r="K21" s="86">
        <v>1267</v>
      </c>
      <c r="L21" s="20" t="s">
        <v>27</v>
      </c>
      <c r="M21" s="26">
        <v>42984</v>
      </c>
      <c r="N21" s="22">
        <v>271</v>
      </c>
      <c r="O21" s="37" t="s">
        <v>52</v>
      </c>
      <c r="P21" s="26"/>
      <c r="Q21" s="85"/>
      <c r="R21" s="37"/>
    </row>
    <row r="22" spans="1:18" ht="30">
      <c r="A22" s="43">
        <v>43018</v>
      </c>
      <c r="B22" s="44">
        <v>7000</v>
      </c>
      <c r="E22" s="61"/>
      <c r="F22" s="8">
        <f>SUM(F6:F21)</f>
        <v>302300</v>
      </c>
      <c r="G22" s="5"/>
      <c r="H22" s="62">
        <f>SUM(H6:H17)</f>
        <v>130666.42</v>
      </c>
      <c r="J22" s="17">
        <v>43013</v>
      </c>
      <c r="K22" s="85">
        <v>2458</v>
      </c>
      <c r="L22" s="18" t="s">
        <v>18</v>
      </c>
      <c r="M22" s="26">
        <v>42993</v>
      </c>
      <c r="N22" s="22">
        <v>25800</v>
      </c>
      <c r="O22" s="24" t="s">
        <v>53</v>
      </c>
      <c r="P22" s="26"/>
      <c r="Q22" s="85"/>
      <c r="R22" s="24"/>
    </row>
    <row r="23" spans="1:18">
      <c r="A23" s="43">
        <v>43021</v>
      </c>
      <c r="B23" s="44">
        <v>3000</v>
      </c>
      <c r="E23" s="63"/>
      <c r="F23" s="64"/>
      <c r="G23" s="29"/>
      <c r="H23" s="65"/>
      <c r="J23" s="17">
        <v>43003</v>
      </c>
      <c r="K23" s="85">
        <v>36791</v>
      </c>
      <c r="L23" s="14" t="s">
        <v>104</v>
      </c>
      <c r="M23" s="26">
        <v>42978</v>
      </c>
      <c r="N23" s="22">
        <v>137</v>
      </c>
      <c r="O23" s="24" t="s">
        <v>54</v>
      </c>
      <c r="P23" s="26"/>
      <c r="Q23" s="85"/>
      <c r="R23" s="24"/>
    </row>
    <row r="24" spans="1:18" ht="19.5" thickBot="1">
      <c r="A24" s="43">
        <v>43032</v>
      </c>
      <c r="B24" s="44">
        <v>2000</v>
      </c>
      <c r="E24" s="66"/>
      <c r="F24" s="67" t="s">
        <v>29</v>
      </c>
      <c r="G24" s="68">
        <f>F22+H22</f>
        <v>432966.42</v>
      </c>
      <c r="H24" s="69"/>
      <c r="J24" s="13"/>
      <c r="K24" s="85">
        <v>300</v>
      </c>
      <c r="L24" s="14" t="s">
        <v>19</v>
      </c>
      <c r="M24" s="26">
        <v>42985</v>
      </c>
      <c r="N24" s="22">
        <v>293.55</v>
      </c>
      <c r="O24" s="24" t="s">
        <v>55</v>
      </c>
      <c r="P24" s="26"/>
      <c r="Q24" s="85"/>
      <c r="R24" s="24"/>
    </row>
    <row r="25" spans="1:18" ht="30.75" thickBot="1">
      <c r="A25" s="43">
        <v>43033</v>
      </c>
      <c r="B25" s="44">
        <v>20000</v>
      </c>
      <c r="F25" s="2"/>
      <c r="J25" s="13"/>
      <c r="K25" s="85">
        <v>1000</v>
      </c>
      <c r="L25" s="18" t="s">
        <v>20</v>
      </c>
      <c r="M25" s="26">
        <v>42972</v>
      </c>
      <c r="N25" s="22">
        <v>4556</v>
      </c>
      <c r="O25" s="37" t="s">
        <v>100</v>
      </c>
      <c r="P25" s="26"/>
      <c r="Q25" s="85"/>
      <c r="R25" s="24"/>
    </row>
    <row r="26" spans="1:18" ht="31.5" customHeight="1" thickBot="1">
      <c r="A26" s="43">
        <v>43019</v>
      </c>
      <c r="B26" s="44">
        <v>7000</v>
      </c>
      <c r="C26" s="53">
        <v>43057</v>
      </c>
      <c r="D26" s="54">
        <v>10666.42</v>
      </c>
      <c r="G26" s="107" t="s">
        <v>79</v>
      </c>
      <c r="H26" s="108"/>
      <c r="J26" s="13"/>
      <c r="K26" s="85">
        <v>500</v>
      </c>
      <c r="L26" s="14" t="s">
        <v>21</v>
      </c>
      <c r="M26" s="27"/>
      <c r="N26" s="22">
        <v>4479</v>
      </c>
      <c r="O26" s="24" t="s">
        <v>56</v>
      </c>
      <c r="P26" s="27"/>
      <c r="Q26" s="85"/>
      <c r="R26" s="24"/>
    </row>
    <row r="27" spans="1:18">
      <c r="A27" s="43">
        <v>43020</v>
      </c>
      <c r="B27" s="44">
        <v>1000</v>
      </c>
      <c r="G27" s="38" t="s">
        <v>57</v>
      </c>
      <c r="H27" s="39">
        <v>1500</v>
      </c>
      <c r="J27" s="13"/>
      <c r="K27" s="85">
        <v>7300</v>
      </c>
      <c r="L27" s="14" t="s">
        <v>22</v>
      </c>
      <c r="M27" s="27"/>
      <c r="N27" s="85">
        <v>2000</v>
      </c>
      <c r="O27" s="24" t="s">
        <v>101</v>
      </c>
      <c r="P27" s="27"/>
      <c r="Q27" s="85"/>
      <c r="R27" s="24"/>
    </row>
    <row r="28" spans="1:18">
      <c r="A28" s="43">
        <v>43052</v>
      </c>
      <c r="B28" s="44">
        <v>5000</v>
      </c>
      <c r="G28" s="13" t="s">
        <v>58</v>
      </c>
      <c r="H28" s="14">
        <v>3000</v>
      </c>
      <c r="J28" s="13"/>
      <c r="K28" s="85">
        <v>1200</v>
      </c>
      <c r="L28" s="14" t="s">
        <v>23</v>
      </c>
      <c r="M28" s="26">
        <v>43055</v>
      </c>
      <c r="N28" s="85">
        <v>1640.1</v>
      </c>
      <c r="O28" s="24" t="s">
        <v>102</v>
      </c>
      <c r="P28" s="26"/>
      <c r="Q28" s="85"/>
      <c r="R28" s="24"/>
    </row>
    <row r="29" spans="1:18">
      <c r="A29" s="43">
        <v>43056</v>
      </c>
      <c r="B29" s="55">
        <v>3000</v>
      </c>
      <c r="G29" s="45" t="s">
        <v>64</v>
      </c>
      <c r="H29" s="14">
        <v>1000</v>
      </c>
      <c r="J29" s="13"/>
      <c r="K29" s="85">
        <v>1000</v>
      </c>
      <c r="L29" s="18" t="s">
        <v>24</v>
      </c>
      <c r="M29" s="26">
        <v>43050</v>
      </c>
      <c r="N29" s="22">
        <v>1006.9</v>
      </c>
      <c r="O29" s="24" t="s">
        <v>31</v>
      </c>
      <c r="P29" s="26"/>
      <c r="Q29" s="85"/>
      <c r="R29" s="24"/>
    </row>
    <row r="30" spans="1:18" ht="30.75">
      <c r="A30" s="42" t="s">
        <v>29</v>
      </c>
      <c r="B30" s="56">
        <f>SUM(B6:B29)+D26</f>
        <v>432966.42</v>
      </c>
      <c r="G30" s="45" t="s">
        <v>65</v>
      </c>
      <c r="H30" s="14">
        <v>4500</v>
      </c>
      <c r="J30" s="13"/>
      <c r="K30" s="85">
        <v>700</v>
      </c>
      <c r="L30" s="18" t="s">
        <v>25</v>
      </c>
      <c r="M30" s="26">
        <v>43055</v>
      </c>
      <c r="N30" s="22">
        <v>2187</v>
      </c>
      <c r="O30" s="24" t="s">
        <v>68</v>
      </c>
      <c r="P30" s="26"/>
      <c r="Q30" s="85"/>
      <c r="R30" s="24"/>
    </row>
    <row r="31" spans="1:18" ht="15.75" thickBot="1">
      <c r="A31" s="29"/>
      <c r="B31" s="29"/>
      <c r="G31" s="46" t="s">
        <v>66</v>
      </c>
      <c r="H31" s="47">
        <v>5000</v>
      </c>
      <c r="J31" s="13"/>
      <c r="K31" s="85">
        <v>1500</v>
      </c>
      <c r="L31" s="14" t="s">
        <v>26</v>
      </c>
      <c r="M31" s="26">
        <v>43055</v>
      </c>
      <c r="N31" s="22">
        <v>69.8</v>
      </c>
      <c r="O31" s="24" t="s">
        <v>69</v>
      </c>
      <c r="P31" s="26"/>
      <c r="Q31" s="85"/>
      <c r="R31" s="24"/>
    </row>
    <row r="32" spans="1:18" ht="30.75" thickBot="1">
      <c r="A32" s="48" t="s">
        <v>78</v>
      </c>
      <c r="B32" s="49">
        <f>B30-K52+H27</f>
        <v>142000</v>
      </c>
      <c r="G32" s="75" t="s">
        <v>76</v>
      </c>
      <c r="H32" s="76" t="s">
        <v>77</v>
      </c>
      <c r="J32" s="17">
        <v>43021</v>
      </c>
      <c r="K32" s="85">
        <v>800</v>
      </c>
      <c r="L32" s="18" t="s">
        <v>28</v>
      </c>
      <c r="M32" s="26">
        <v>43049</v>
      </c>
      <c r="N32" s="22">
        <v>106.4</v>
      </c>
      <c r="O32" s="24" t="s">
        <v>70</v>
      </c>
      <c r="P32" s="26"/>
      <c r="Q32" s="85"/>
      <c r="R32" s="24"/>
    </row>
    <row r="33" spans="1:18">
      <c r="A33" s="29"/>
      <c r="B33" s="29"/>
      <c r="J33" s="17">
        <v>43012</v>
      </c>
      <c r="K33" s="85">
        <v>218.1</v>
      </c>
      <c r="L33" s="14" t="s">
        <v>30</v>
      </c>
      <c r="M33" s="26">
        <v>43055</v>
      </c>
      <c r="N33" s="22">
        <v>347.5</v>
      </c>
      <c r="O33" s="24" t="s">
        <v>71</v>
      </c>
      <c r="P33" s="26"/>
      <c r="Q33" s="85"/>
      <c r="R33" s="24"/>
    </row>
    <row r="34" spans="1:18">
      <c r="A34" s="29"/>
      <c r="B34" s="29"/>
      <c r="J34" s="17">
        <v>43019</v>
      </c>
      <c r="K34" s="85">
        <v>443.3</v>
      </c>
      <c r="L34" s="14" t="s">
        <v>31</v>
      </c>
      <c r="M34" s="27"/>
      <c r="N34" s="22">
        <v>1000</v>
      </c>
      <c r="O34" s="24" t="s">
        <v>72</v>
      </c>
      <c r="P34" s="27"/>
      <c r="Q34" s="85"/>
      <c r="R34" s="24"/>
    </row>
    <row r="35" spans="1:18">
      <c r="A35" s="29"/>
      <c r="B35" s="29"/>
      <c r="C35" s="7"/>
      <c r="D35" s="2"/>
      <c r="J35" s="17">
        <v>43027</v>
      </c>
      <c r="K35" s="85">
        <v>525</v>
      </c>
      <c r="L35" s="14" t="s">
        <v>32</v>
      </c>
      <c r="M35" s="26">
        <v>43019</v>
      </c>
      <c r="N35" s="22">
        <v>100</v>
      </c>
      <c r="O35" s="24" t="s">
        <v>73</v>
      </c>
      <c r="P35" s="26"/>
      <c r="Q35" s="85"/>
      <c r="R35" s="24"/>
    </row>
    <row r="36" spans="1:18">
      <c r="A36" s="29"/>
      <c r="B36" s="29"/>
      <c r="J36" s="17">
        <v>43024</v>
      </c>
      <c r="K36" s="85">
        <v>145</v>
      </c>
      <c r="L36" s="14" t="s">
        <v>31</v>
      </c>
      <c r="M36" s="26">
        <v>43056</v>
      </c>
      <c r="N36" s="22">
        <v>3000</v>
      </c>
      <c r="O36" s="24" t="s">
        <v>74</v>
      </c>
      <c r="P36" s="26"/>
      <c r="Q36" s="85"/>
      <c r="R36" s="24"/>
    </row>
    <row r="37" spans="1:18">
      <c r="A37" s="104" t="s">
        <v>99</v>
      </c>
      <c r="B37" s="104"/>
      <c r="E37" s="12">
        <f>B30-K52+H27</f>
        <v>142000</v>
      </c>
      <c r="J37" s="13"/>
      <c r="K37" s="85">
        <v>400</v>
      </c>
      <c r="L37" s="14" t="s">
        <v>33</v>
      </c>
      <c r="M37" s="27"/>
      <c r="N37" s="22"/>
      <c r="O37" s="24"/>
      <c r="P37" s="27"/>
      <c r="Q37" s="85"/>
      <c r="R37" s="24"/>
    </row>
    <row r="38" spans="1:18">
      <c r="A38" s="3" t="s">
        <v>60</v>
      </c>
      <c r="B38" s="11">
        <v>140000</v>
      </c>
      <c r="J38" s="17">
        <v>43022</v>
      </c>
      <c r="K38" s="85">
        <v>406</v>
      </c>
      <c r="L38" s="14" t="s">
        <v>34</v>
      </c>
      <c r="M38" s="27"/>
      <c r="N38" s="22"/>
      <c r="O38" s="24"/>
      <c r="P38" s="27"/>
      <c r="Q38" s="85"/>
      <c r="R38" s="24"/>
    </row>
    <row r="39" spans="1:18">
      <c r="A39" s="3" t="s">
        <v>61</v>
      </c>
      <c r="B39" s="11">
        <v>5000</v>
      </c>
      <c r="J39" s="17">
        <v>43013</v>
      </c>
      <c r="K39" s="85">
        <v>56</v>
      </c>
      <c r="L39" s="14" t="s">
        <v>8</v>
      </c>
      <c r="M39" s="27"/>
      <c r="N39" s="22"/>
      <c r="O39" s="24"/>
      <c r="P39" s="27"/>
      <c r="Q39" s="85"/>
      <c r="R39" s="24"/>
    </row>
    <row r="40" spans="1:18" ht="30.75" thickBot="1">
      <c r="A40" s="3" t="s">
        <v>62</v>
      </c>
      <c r="B40" s="11">
        <f>SUM(B38:B39)</f>
        <v>145000</v>
      </c>
      <c r="J40" s="17">
        <v>43024</v>
      </c>
      <c r="K40" s="85">
        <v>217</v>
      </c>
      <c r="L40" s="18" t="s">
        <v>35</v>
      </c>
      <c r="M40" s="27"/>
      <c r="N40" s="22"/>
      <c r="O40" s="24"/>
      <c r="P40" s="27"/>
      <c r="Q40" s="85"/>
      <c r="R40" s="24"/>
    </row>
    <row r="41" spans="1:18" ht="63" customHeight="1">
      <c r="A41" s="50" t="s">
        <v>63</v>
      </c>
      <c r="B41" s="51">
        <f>B40-B32-B42</f>
        <v>0</v>
      </c>
      <c r="D41" s="96" t="s">
        <v>96</v>
      </c>
      <c r="E41" s="97"/>
      <c r="G41" s="100" t="s">
        <v>97</v>
      </c>
      <c r="J41" s="17">
        <v>43034</v>
      </c>
      <c r="K41" s="85">
        <v>6966</v>
      </c>
      <c r="L41" s="18" t="s">
        <v>110</v>
      </c>
      <c r="M41" s="27"/>
      <c r="N41" s="22"/>
      <c r="O41" s="24"/>
      <c r="P41" s="27"/>
      <c r="Q41" s="85"/>
      <c r="R41" s="24"/>
    </row>
    <row r="42" spans="1:18" ht="15.75" thickBot="1">
      <c r="A42" s="52" t="s">
        <v>67</v>
      </c>
      <c r="B42" s="11">
        <v>3000</v>
      </c>
      <c r="D42" s="13"/>
      <c r="E42" s="14"/>
      <c r="G42" s="101"/>
      <c r="J42" s="17">
        <v>43033</v>
      </c>
      <c r="K42" s="85">
        <v>116</v>
      </c>
      <c r="L42" s="14" t="s">
        <v>36</v>
      </c>
      <c r="M42" s="27"/>
      <c r="N42" s="22"/>
      <c r="O42" s="24"/>
      <c r="P42" s="27"/>
      <c r="Q42" s="85"/>
      <c r="R42" s="24"/>
    </row>
    <row r="43" spans="1:18" ht="19.5" thickBot="1">
      <c r="D43" s="13" t="s">
        <v>80</v>
      </c>
      <c r="E43" s="79">
        <f>B40</f>
        <v>145000</v>
      </c>
      <c r="G43" s="81">
        <f>SUM(E43:E54)</f>
        <v>666965.6</v>
      </c>
      <c r="J43" s="17">
        <v>43022</v>
      </c>
      <c r="K43" s="85">
        <v>302</v>
      </c>
      <c r="L43" s="14" t="s">
        <v>31</v>
      </c>
      <c r="M43" s="27"/>
      <c r="N43" s="22"/>
      <c r="O43" s="24"/>
      <c r="P43" s="27"/>
      <c r="Q43" s="85"/>
      <c r="R43" s="24"/>
    </row>
    <row r="44" spans="1:18" ht="30">
      <c r="D44" s="45" t="s">
        <v>114</v>
      </c>
      <c r="E44" s="79">
        <f>B30-E43</f>
        <v>287966.42</v>
      </c>
      <c r="G44" s="12"/>
      <c r="J44" s="17">
        <v>43045</v>
      </c>
      <c r="K44" s="85">
        <v>504</v>
      </c>
      <c r="L44" s="14" t="s">
        <v>37</v>
      </c>
      <c r="M44" s="27"/>
      <c r="N44" s="22"/>
      <c r="O44" s="24"/>
      <c r="P44" s="27"/>
      <c r="Q44" s="85"/>
      <c r="R44" s="24"/>
    </row>
    <row r="45" spans="1:18" ht="45">
      <c r="D45" s="45" t="s">
        <v>108</v>
      </c>
      <c r="E45" s="79">
        <f>Q52</f>
        <v>188999.18</v>
      </c>
      <c r="J45" s="13"/>
      <c r="K45" s="85">
        <v>76</v>
      </c>
      <c r="L45" s="14" t="s">
        <v>30</v>
      </c>
      <c r="M45" s="27"/>
      <c r="N45" s="22"/>
      <c r="O45" s="24"/>
      <c r="P45" s="27"/>
      <c r="Q45" s="85"/>
      <c r="R45" s="24"/>
    </row>
    <row r="46" spans="1:18" ht="30">
      <c r="D46" s="45" t="s">
        <v>109</v>
      </c>
      <c r="E46" s="79">
        <v>25000</v>
      </c>
      <c r="J46" s="13"/>
      <c r="K46" s="85">
        <v>197</v>
      </c>
      <c r="L46" s="14" t="s">
        <v>38</v>
      </c>
      <c r="M46" s="27"/>
      <c r="N46" s="22"/>
      <c r="O46" s="24"/>
      <c r="P46" s="27"/>
      <c r="Q46" s="85"/>
      <c r="R46" s="24"/>
    </row>
    <row r="47" spans="1:18" ht="60">
      <c r="D47" s="45" t="s">
        <v>113</v>
      </c>
      <c r="E47" s="79">
        <v>20000</v>
      </c>
      <c r="J47" s="17">
        <v>42968</v>
      </c>
      <c r="K47" s="85">
        <v>42100</v>
      </c>
      <c r="L47" s="18" t="s">
        <v>111</v>
      </c>
      <c r="M47" s="27"/>
      <c r="N47" s="22"/>
      <c r="O47" s="24"/>
      <c r="P47" s="27"/>
      <c r="Q47" s="85"/>
      <c r="R47" s="24"/>
    </row>
    <row r="48" spans="1:18" ht="45.75" thickBot="1">
      <c r="D48" s="13"/>
      <c r="E48" s="79"/>
      <c r="J48" s="21">
        <v>42997</v>
      </c>
      <c r="K48" s="87">
        <v>20081</v>
      </c>
      <c r="L48" s="95" t="s">
        <v>112</v>
      </c>
      <c r="M48" s="28"/>
      <c r="N48" s="23"/>
      <c r="O48" s="25"/>
      <c r="P48" s="28"/>
      <c r="Q48" s="87"/>
      <c r="R48" s="25"/>
    </row>
    <row r="49" spans="4:18" ht="21.75" thickBot="1">
      <c r="D49" s="13"/>
      <c r="E49" s="79"/>
      <c r="J49" s="30" t="s">
        <v>29</v>
      </c>
      <c r="K49" s="88">
        <f>SUM(K6:K48)</f>
        <v>186956.16999999998</v>
      </c>
      <c r="L49" s="31"/>
      <c r="M49" s="32" t="s">
        <v>29</v>
      </c>
      <c r="N49" s="33">
        <f>SUM(N6:N48)</f>
        <v>105510.25</v>
      </c>
      <c r="O49" s="34"/>
      <c r="P49" s="32" t="s">
        <v>29</v>
      </c>
      <c r="Q49" s="88">
        <f>SUM(Q6:Q48)</f>
        <v>188999.18</v>
      </c>
      <c r="R49" s="34"/>
    </row>
    <row r="50" spans="4:18">
      <c r="D50" s="13"/>
      <c r="E50" s="79"/>
      <c r="J50" s="63"/>
      <c r="K50" s="89"/>
      <c r="L50" s="29"/>
      <c r="M50" s="70"/>
      <c r="N50" s="70"/>
      <c r="O50" s="71"/>
      <c r="P50" s="70"/>
      <c r="Q50" s="92"/>
      <c r="R50" s="71"/>
    </row>
    <row r="51" spans="4:18" ht="15.75" thickBot="1">
      <c r="D51" s="13"/>
      <c r="E51" s="79"/>
      <c r="J51" s="63"/>
      <c r="K51" s="89"/>
      <c r="L51" s="29"/>
      <c r="M51" s="70"/>
      <c r="N51" s="70"/>
      <c r="O51" s="71"/>
      <c r="P51" s="70"/>
      <c r="Q51" s="92"/>
      <c r="R51" s="71"/>
    </row>
    <row r="52" spans="4:18" ht="75.75" thickBot="1">
      <c r="D52" s="13"/>
      <c r="E52" s="79"/>
      <c r="J52" s="78" t="s">
        <v>98</v>
      </c>
      <c r="K52" s="77">
        <f>K49+N49</f>
        <v>292466.42</v>
      </c>
      <c r="L52" s="72"/>
      <c r="M52" s="73"/>
      <c r="N52" s="73"/>
      <c r="O52" s="74"/>
      <c r="P52" s="82" t="s">
        <v>95</v>
      </c>
      <c r="Q52" s="77">
        <f>Q49</f>
        <v>188999.18</v>
      </c>
      <c r="R52" s="74"/>
    </row>
    <row r="53" spans="4:18">
      <c r="D53" s="13"/>
      <c r="E53" s="79"/>
      <c r="J53" s="29"/>
      <c r="K53" s="89"/>
      <c r="L53" s="29"/>
    </row>
    <row r="54" spans="4:18" ht="15.75" thickBot="1">
      <c r="D54" s="80"/>
      <c r="E54" s="94"/>
      <c r="J54" s="29"/>
      <c r="K54" s="89"/>
      <c r="L54" s="29"/>
    </row>
    <row r="55" spans="4:18">
      <c r="J55" s="29"/>
      <c r="K55" s="89"/>
      <c r="L55" s="29"/>
    </row>
    <row r="56" spans="4:18">
      <c r="J56" s="29"/>
      <c r="K56" s="89"/>
      <c r="L56" s="29"/>
    </row>
    <row r="57" spans="4:18">
      <c r="J57" s="29"/>
      <c r="K57" s="89"/>
      <c r="L57" s="29"/>
    </row>
    <row r="58" spans="4:18">
      <c r="J58" s="29"/>
      <c r="K58" s="89"/>
      <c r="L58" s="29"/>
    </row>
    <row r="59" spans="4:18">
      <c r="J59" s="29"/>
      <c r="K59" s="89"/>
      <c r="L59" s="29"/>
    </row>
    <row r="60" spans="4:18">
      <c r="J60" s="29"/>
      <c r="K60" s="89"/>
      <c r="L60" s="29"/>
    </row>
    <row r="61" spans="4:18">
      <c r="J61" s="29"/>
      <c r="K61" s="89"/>
      <c r="L61" s="29"/>
    </row>
    <row r="62" spans="4:18">
      <c r="J62" s="29"/>
      <c r="K62" s="89"/>
      <c r="L62" s="29"/>
    </row>
    <row r="63" spans="4:18">
      <c r="J63" s="29"/>
      <c r="K63" s="89"/>
      <c r="L63" s="29"/>
    </row>
    <row r="64" spans="4:18">
      <c r="J64" s="29"/>
      <c r="K64" s="89"/>
      <c r="L64" s="29"/>
    </row>
    <row r="65" spans="10:12">
      <c r="J65" s="29"/>
      <c r="K65" s="89"/>
      <c r="L65" s="29"/>
    </row>
    <row r="66" spans="10:12">
      <c r="J66" s="29"/>
      <c r="K66" s="89"/>
      <c r="L66" s="29"/>
    </row>
    <row r="67" spans="10:12">
      <c r="J67" s="29"/>
      <c r="K67" s="89"/>
      <c r="L67" s="29"/>
    </row>
    <row r="68" spans="10:12">
      <c r="J68" s="29"/>
      <c r="K68" s="89"/>
      <c r="L68" s="29"/>
    </row>
    <row r="69" spans="10:12">
      <c r="J69" s="29"/>
      <c r="K69" s="89"/>
      <c r="L69" s="29"/>
    </row>
    <row r="70" spans="10:12">
      <c r="J70" s="29"/>
      <c r="K70" s="89"/>
      <c r="L70" s="29"/>
    </row>
    <row r="71" spans="10:12">
      <c r="J71" s="29"/>
      <c r="K71" s="89"/>
      <c r="L71" s="29"/>
    </row>
    <row r="72" spans="10:12">
      <c r="J72" s="29"/>
      <c r="K72" s="89"/>
      <c r="L72" s="29"/>
    </row>
    <row r="73" spans="10:12">
      <c r="J73" s="29"/>
      <c r="K73" s="89"/>
      <c r="L73" s="29"/>
    </row>
    <row r="74" spans="10:12">
      <c r="J74" s="29"/>
      <c r="K74" s="89"/>
      <c r="L74" s="29"/>
    </row>
    <row r="75" spans="10:12">
      <c r="J75" s="29"/>
      <c r="K75" s="89"/>
      <c r="L75" s="29"/>
    </row>
    <row r="76" spans="10:12">
      <c r="J76" s="29"/>
      <c r="K76" s="89"/>
      <c r="L76" s="29"/>
    </row>
    <row r="77" spans="10:12">
      <c r="J77" s="29"/>
      <c r="K77" s="89"/>
      <c r="L77" s="29"/>
    </row>
    <row r="78" spans="10:12">
      <c r="J78" s="29"/>
      <c r="K78" s="89"/>
      <c r="L78" s="29"/>
    </row>
    <row r="79" spans="10:12">
      <c r="J79" s="29"/>
      <c r="K79" s="89"/>
      <c r="L79" s="29"/>
    </row>
    <row r="80" spans="10:12">
      <c r="J80" s="29"/>
      <c r="K80" s="89"/>
      <c r="L80" s="29"/>
    </row>
    <row r="81" spans="10:12">
      <c r="J81" s="29"/>
      <c r="K81" s="89"/>
      <c r="L81" s="29"/>
    </row>
    <row r="82" spans="10:12">
      <c r="J82" s="29"/>
      <c r="K82" s="89"/>
      <c r="L82" s="29"/>
    </row>
    <row r="83" spans="10:12">
      <c r="J83" s="29"/>
      <c r="K83" s="89"/>
      <c r="L83" s="29"/>
    </row>
    <row r="84" spans="10:12">
      <c r="J84" s="29"/>
      <c r="K84" s="89"/>
      <c r="L84" s="29"/>
    </row>
    <row r="85" spans="10:12">
      <c r="J85" s="29"/>
      <c r="K85" s="89"/>
      <c r="L85" s="29"/>
    </row>
    <row r="86" spans="10:12">
      <c r="J86" s="29"/>
      <c r="K86" s="89"/>
      <c r="L86" s="29"/>
    </row>
    <row r="87" spans="10:12">
      <c r="J87" s="29"/>
      <c r="K87" s="89"/>
      <c r="L87" s="29"/>
    </row>
    <row r="88" spans="10:12">
      <c r="J88" s="29"/>
      <c r="K88" s="89"/>
      <c r="L88" s="29"/>
    </row>
    <row r="89" spans="10:12">
      <c r="J89" s="29"/>
      <c r="K89" s="89"/>
      <c r="L89" s="29"/>
    </row>
    <row r="90" spans="10:12">
      <c r="J90" s="29"/>
      <c r="K90" s="89"/>
      <c r="L90" s="29"/>
    </row>
    <row r="91" spans="10:12">
      <c r="J91" s="29"/>
      <c r="K91" s="89"/>
      <c r="L91" s="29"/>
    </row>
    <row r="92" spans="10:12">
      <c r="J92" s="29"/>
      <c r="K92" s="89"/>
      <c r="L92" s="29"/>
    </row>
    <row r="93" spans="10:12">
      <c r="J93" s="29"/>
      <c r="K93" s="89"/>
      <c r="L93" s="29"/>
    </row>
    <row r="94" spans="10:12">
      <c r="J94" s="29"/>
      <c r="K94" s="89"/>
      <c r="L94" s="29"/>
    </row>
    <row r="95" spans="10:12">
      <c r="J95" s="29"/>
      <c r="K95" s="89"/>
      <c r="L95" s="29"/>
    </row>
    <row r="96" spans="10:12">
      <c r="J96" s="29"/>
      <c r="K96" s="89"/>
      <c r="L96" s="29"/>
    </row>
    <row r="97" spans="10:12">
      <c r="J97" s="29"/>
      <c r="K97" s="89"/>
      <c r="L97" s="29"/>
    </row>
  </sheetData>
  <mergeCells count="10">
    <mergeCell ref="D41:E41"/>
    <mergeCell ref="P4:R4"/>
    <mergeCell ref="G41:G42"/>
    <mergeCell ref="E2:R2"/>
    <mergeCell ref="A37:B37"/>
    <mergeCell ref="A4:B4"/>
    <mergeCell ref="G26:H26"/>
    <mergeCell ref="E4:H4"/>
    <mergeCell ref="J4:L4"/>
    <mergeCell ref="M4:O4"/>
  </mergeCells>
  <pageMargins left="0.7" right="0.7" top="0.75" bottom="0.75" header="0.3" footer="0.3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mdeynega</dc:creator>
  <cp:lastModifiedBy>Максим</cp:lastModifiedBy>
  <cp:lastPrinted>2017-11-18T10:26:59Z</cp:lastPrinted>
  <dcterms:created xsi:type="dcterms:W3CDTF">2017-11-13T15:59:28Z</dcterms:created>
  <dcterms:modified xsi:type="dcterms:W3CDTF">2017-11-28T21:42:04Z</dcterms:modified>
</cp:coreProperties>
</file>